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AF6022-16F3-42BE-AEAC-03A1E86A7C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4년  총괄" sheetId="36" r:id="rId1"/>
  </sheets>
  <definedNames>
    <definedName name="_xlnm.Print_Area" localSheetId="0">'24년  총괄'!$A$1:$N$38</definedName>
    <definedName name="_xlnm.Print_Titles" localSheetId="0">'24년  총괄'!$5:$7</definedName>
  </definedNames>
  <calcPr calcId="181029"/>
</workbook>
</file>

<file path=xl/calcChain.xml><?xml version="1.0" encoding="utf-8"?>
<calcChain xmlns="http://schemas.openxmlformats.org/spreadsheetml/2006/main">
  <c r="G15" i="36" l="1"/>
  <c r="K30" i="36" l="1"/>
  <c r="L30" i="36"/>
  <c r="M31" i="36"/>
  <c r="L19" i="36"/>
  <c r="L10" i="36"/>
  <c r="L16" i="36"/>
  <c r="L26" i="36"/>
  <c r="E22" i="36"/>
  <c r="E11" i="36"/>
  <c r="K26" i="36"/>
  <c r="K19" i="36"/>
  <c r="K16" i="36"/>
  <c r="K10" i="36"/>
  <c r="F9" i="36"/>
  <c r="F10" i="36"/>
  <c r="D22" i="36"/>
  <c r="D11" i="36"/>
  <c r="D8" i="36" s="1"/>
  <c r="L9" i="36" l="1"/>
  <c r="L8" i="36" s="1"/>
  <c r="K9" i="36"/>
  <c r="K8" i="36" s="1"/>
  <c r="M10" i="36"/>
  <c r="N10" i="36" s="1"/>
  <c r="M9" i="36" l="1"/>
  <c r="N9" i="36" s="1"/>
  <c r="E25" i="36" l="1"/>
  <c r="E8" i="36" s="1"/>
  <c r="M14" i="36" l="1"/>
  <c r="N14" i="36" s="1"/>
  <c r="M13" i="36"/>
  <c r="N13" i="36" s="1"/>
  <c r="M20" i="36"/>
  <c r="N20" i="36" s="1"/>
  <c r="M19" i="36"/>
  <c r="N19" i="36" s="1"/>
  <c r="M18" i="36"/>
  <c r="N18" i="36" s="1"/>
  <c r="M17" i="36"/>
  <c r="N17" i="36" s="1"/>
  <c r="F22" i="36"/>
  <c r="G22" i="36" s="1"/>
  <c r="F27" i="36"/>
  <c r="G27" i="36" s="1"/>
  <c r="F26" i="36"/>
  <c r="G26" i="36" s="1"/>
  <c r="F25" i="36"/>
  <c r="G25" i="36" s="1"/>
  <c r="F24" i="36"/>
  <c r="G24" i="36" s="1"/>
  <c r="F23" i="36"/>
  <c r="G23" i="36" s="1"/>
  <c r="F21" i="36"/>
  <c r="G21" i="36" s="1"/>
  <c r="F20" i="36"/>
  <c r="F19" i="36"/>
  <c r="G19" i="36" s="1"/>
  <c r="F18" i="36"/>
  <c r="G18" i="36" s="1"/>
  <c r="F17" i="36"/>
  <c r="G17" i="36" s="1"/>
  <c r="F16" i="36"/>
  <c r="G16" i="36" s="1"/>
  <c r="F15" i="36"/>
  <c r="F14" i="36"/>
  <c r="G14" i="36" s="1"/>
  <c r="F13" i="36"/>
  <c r="G13" i="36" s="1"/>
  <c r="F12" i="36"/>
  <c r="G12" i="36" s="1"/>
  <c r="M21" i="36" l="1"/>
  <c r="N21" i="36" s="1"/>
  <c r="M33" i="36"/>
  <c r="N33" i="36" s="1"/>
  <c r="F8" i="36"/>
  <c r="G8" i="36" s="1"/>
  <c r="M38" i="36"/>
  <c r="N38" i="36" s="1"/>
  <c r="M37" i="36"/>
  <c r="N37" i="36" s="1"/>
  <c r="M36" i="36"/>
  <c r="N36" i="36" s="1"/>
  <c r="M35" i="36"/>
  <c r="N35" i="36" s="1"/>
  <c r="M34" i="36"/>
  <c r="N34" i="36" s="1"/>
  <c r="M32" i="36"/>
  <c r="N32" i="36" s="1"/>
  <c r="M30" i="36"/>
  <c r="N30" i="36" s="1"/>
  <c r="M29" i="36"/>
  <c r="N29" i="36" s="1"/>
  <c r="M28" i="36"/>
  <c r="N28" i="36" s="1"/>
  <c r="M27" i="36"/>
  <c r="M26" i="36"/>
  <c r="N26" i="36" s="1"/>
  <c r="M25" i="36"/>
  <c r="N25" i="36" s="1"/>
  <c r="M24" i="36"/>
  <c r="N24" i="36" s="1"/>
  <c r="M23" i="36"/>
  <c r="N23" i="36" s="1"/>
  <c r="M22" i="36"/>
  <c r="N22" i="36" s="1"/>
  <c r="M16" i="36"/>
  <c r="N16" i="36" s="1"/>
  <c r="M15" i="36"/>
  <c r="N15" i="36" s="1"/>
  <c r="F11" i="36" l="1"/>
  <c r="G11" i="36" s="1"/>
  <c r="M8" i="36"/>
  <c r="N8" i="36" s="1"/>
  <c r="M11" i="36"/>
  <c r="N11" i="36" s="1"/>
  <c r="M12" i="36"/>
  <c r="N12" i="36" s="1"/>
</calcChain>
</file>

<file path=xl/sharedStrings.xml><?xml version="1.0" encoding="utf-8"?>
<sst xmlns="http://schemas.openxmlformats.org/spreadsheetml/2006/main" count="96" uniqueCount="70">
  <si>
    <t>전입금</t>
    <phoneticPr fontId="1" type="noConversion"/>
  </si>
  <si>
    <t>법인전입금</t>
    <phoneticPr fontId="1" type="noConversion"/>
  </si>
  <si>
    <t>이월금</t>
    <phoneticPr fontId="1" type="noConversion"/>
  </si>
  <si>
    <t>잡수입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</si>
  <si>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</si>
  <si>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</si>
  <si>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</si>
  <si>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비율(%)</t>
    <phoneticPr fontId="1" type="noConversion"/>
  </si>
  <si>
    <t>증감(B-A)</t>
    <phoneticPr fontId="1" type="noConversion"/>
  </si>
  <si>
    <t>기타후생경비</t>
    <phoneticPr fontId="1" type="noConversion"/>
  </si>
  <si>
    <t>수용비및수수료</t>
    <phoneticPr fontId="1" type="noConversion"/>
  </si>
  <si>
    <t>공공요금</t>
    <phoneticPr fontId="1" type="noConversion"/>
  </si>
  <si>
    <t>제세공과금</t>
    <phoneticPr fontId="1" type="noConversion"/>
  </si>
  <si>
    <t>시설비</t>
    <phoneticPr fontId="1" type="noConversion"/>
  </si>
  <si>
    <t>자산취득비</t>
    <phoneticPr fontId="1" type="noConversion"/>
  </si>
  <si>
    <t>시설장비유지비</t>
    <phoneticPr fontId="1" type="noConversion"/>
  </si>
  <si>
    <t>잡지출</t>
    <phoneticPr fontId="1" type="noConversion"/>
  </si>
  <si>
    <t>계</t>
    <phoneticPr fontId="1" type="noConversion"/>
  </si>
  <si>
    <t>(단위:천원)</t>
    <phoneticPr fontId="1" type="noConversion"/>
  </si>
  <si>
    <t>급식사업비</t>
    <phoneticPr fontId="1" type="noConversion"/>
  </si>
  <si>
    <t>반환금</t>
    <phoneticPr fontId="1" type="noConversion"/>
  </si>
  <si>
    <t>기관운영비</t>
    <phoneticPr fontId="1" type="noConversion"/>
  </si>
  <si>
    <t>회의비</t>
    <phoneticPr fontId="1" type="noConversion"/>
  </si>
  <si>
    <t>차량비</t>
    <phoneticPr fontId="1" type="noConversion"/>
  </si>
  <si>
    <t>기타운영비</t>
    <phoneticPr fontId="1" type="noConversion"/>
  </si>
  <si>
    <t>제수당</t>
    <phoneticPr fontId="1" type="noConversion"/>
  </si>
  <si>
    <t>비지정후원금</t>
    <phoneticPr fontId="1" type="noConversion"/>
  </si>
  <si>
    <t>지정후원금</t>
    <phoneticPr fontId="1" type="noConversion"/>
  </si>
  <si>
    <t>기타보조금</t>
    <phoneticPr fontId="1" type="noConversion"/>
  </si>
  <si>
    <t>국고보조금</t>
    <phoneticPr fontId="1" type="noConversion"/>
  </si>
  <si>
    <t>시군구보조금</t>
    <phoneticPr fontId="1" type="noConversion"/>
  </si>
  <si>
    <t>시도보조금</t>
    <phoneticPr fontId="1" type="noConversion"/>
  </si>
  <si>
    <t>기타잡수입</t>
    <phoneticPr fontId="1" type="noConversion"/>
  </si>
  <si>
    <t>기타예금이자수입</t>
    <phoneticPr fontId="1" type="noConversion"/>
  </si>
  <si>
    <t>1. 세입·세출 예산 총괄표</t>
    <phoneticPr fontId="1" type="noConversion"/>
  </si>
  <si>
    <t>세          입</t>
    <phoneticPr fontId="1" type="noConversion"/>
  </si>
  <si>
    <t>세          출</t>
    <phoneticPr fontId="1" type="noConversion"/>
  </si>
  <si>
    <t>금액</t>
    <phoneticPr fontId="1" type="noConversion"/>
  </si>
  <si>
    <t>총  계</t>
    <phoneticPr fontId="1" type="noConversion"/>
  </si>
  <si>
    <t>계</t>
  </si>
  <si>
    <t>보조금수입</t>
    <phoneticPr fontId="1" type="noConversion"/>
  </si>
  <si>
    <t>퇴직금및퇴직적립금</t>
    <phoneticPr fontId="1" type="noConversion"/>
  </si>
  <si>
    <t>사회보험부담금</t>
    <phoneticPr fontId="1" type="noConversion"/>
  </si>
  <si>
    <t>후원금수입</t>
    <phoneticPr fontId="1" type="noConversion"/>
  </si>
  <si>
    <t>법인전입금(후원금)</t>
    <phoneticPr fontId="1" type="noConversion"/>
  </si>
  <si>
    <t>전년도이월금</t>
    <phoneticPr fontId="1" type="noConversion"/>
  </si>
  <si>
    <t>재산조성비</t>
    <phoneticPr fontId="1" type="noConversion"/>
  </si>
  <si>
    <t>전년도이월금(후원금)</t>
    <phoneticPr fontId="1" type="noConversion"/>
  </si>
  <si>
    <t>업무추진비</t>
    <phoneticPr fontId="1" type="noConversion"/>
  </si>
  <si>
    <t>프로그램사업비</t>
    <phoneticPr fontId="1" type="noConversion"/>
  </si>
  <si>
    <t>당해년도
예산(B)</t>
    <phoneticPr fontId="1" type="noConversion"/>
  </si>
  <si>
    <t>전년도
예산(A)</t>
    <phoneticPr fontId="1" type="noConversion"/>
  </si>
  <si>
    <t>사업수입</t>
    <phoneticPr fontId="1" type="noConversion"/>
  </si>
  <si>
    <t>계</t>
    <phoneticPr fontId="1" type="noConversion"/>
  </si>
  <si>
    <t>틈새돌봄사업</t>
    <phoneticPr fontId="1" type="noConversion"/>
  </si>
  <si>
    <t>사무비</t>
    <phoneticPr fontId="1" type="noConversion"/>
  </si>
  <si>
    <t>인건비</t>
    <phoneticPr fontId="1" type="noConversion"/>
  </si>
  <si>
    <t>소계</t>
    <phoneticPr fontId="1" type="noConversion"/>
  </si>
  <si>
    <t>급여</t>
    <phoneticPr fontId="1" type="noConversion"/>
  </si>
  <si>
    <t>운영비</t>
    <phoneticPr fontId="1" type="noConversion"/>
  </si>
  <si>
    <t>여비</t>
    <phoneticPr fontId="1" type="noConversion"/>
  </si>
  <si>
    <t>시설비</t>
    <phoneticPr fontId="1" type="noConversion"/>
  </si>
  <si>
    <t>사업비</t>
    <phoneticPr fontId="1" type="noConversion"/>
  </si>
  <si>
    <t>잡지출</t>
    <phoneticPr fontId="1" type="noConversion"/>
  </si>
  <si>
    <t>예비비</t>
    <phoneticPr fontId="1" type="noConversion"/>
  </si>
  <si>
    <t>예비비
 및 기타</t>
    <phoneticPr fontId="1" type="noConversion"/>
  </si>
  <si>
    <t>예비비
및 기타</t>
    <phoneticPr fontId="1" type="noConversion"/>
  </si>
  <si>
    <t>틈새돌봄사업비</t>
    <phoneticPr fontId="1" type="noConversion"/>
  </si>
  <si>
    <t>후원금수입</t>
    <phoneticPr fontId="1" type="noConversion"/>
  </si>
  <si>
    <t>2024년 희망나눔지역아동센터 세입·세출 예산(안)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</si>
</sst>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_ "/>
    <numFmt numFmtId="179" formatCode="0_ 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b/>
      <sz val="14"/>
      <name val="맑은 고딕"/>
      <family val="3"/>
      <charset val="129"/>
      <scheme val="minor"/>
    </font>
    <font>
      <b/>
      <sz val="14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177" fontId="3" fillId="3" borderId="0" xfId="0" applyNumberFormat="1" applyFont="1" applyFill="1">
      <alignment vertical="center"/>
    </xf>
    <xf numFmtId="178" fontId="3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 shrinkToFit="1"/>
    </xf>
    <xf numFmtId="176" fontId="2" fillId="3" borderId="0" xfId="0" applyNumberFormat="1" applyFont="1" applyFill="1">
      <alignment vertical="center"/>
    </xf>
    <xf numFmtId="177" fontId="2" fillId="3" borderId="0" xfId="0" applyNumberFormat="1" applyFont="1" applyFill="1">
      <alignment vertical="center"/>
    </xf>
    <xf numFmtId="178" fontId="2" fillId="3" borderId="0" xfId="0" applyNumberFormat="1" applyFont="1" applyFill="1">
      <alignment vertical="center"/>
    </xf>
    <xf numFmtId="0" fontId="3" fillId="3" borderId="0" xfId="0" applyFont="1" applyFill="1" applyAlignment="1">
      <alignment horizontal="center" vertical="center" shrinkToFit="1"/>
    </xf>
    <xf numFmtId="176" fontId="3" fillId="3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178" fontId="3" fillId="3" borderId="25" xfId="0" applyNumberFormat="1" applyFont="1" applyFill="1" applyBorder="1" applyAlignment="1">
      <alignment horizontal="center" vertical="center"/>
    </xf>
    <xf numFmtId="178" fontId="3" fillId="3" borderId="26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3" borderId="10" xfId="0" applyFont="1" applyFill="1" applyBorder="1" applyAlignment="1">
      <alignment horizontal="center" vertical="center" shrinkToFit="1"/>
    </xf>
    <xf numFmtId="177" fontId="0" fillId="0" borderId="0" xfId="0" applyNumberFormat="1">
      <alignment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176" fontId="3" fillId="3" borderId="0" xfId="0" applyNumberFormat="1" applyFont="1" applyFill="1" applyAlignment="1">
      <alignment vertical="center" shrinkToFit="1"/>
    </xf>
    <xf numFmtId="177" fontId="3" fillId="3" borderId="0" xfId="0" applyNumberFormat="1" applyFont="1" applyFill="1" applyAlignment="1">
      <alignment vertical="center" shrinkToFit="1"/>
    </xf>
    <xf numFmtId="178" fontId="3" fillId="3" borderId="12" xfId="0" applyNumberFormat="1" applyFont="1" applyFill="1" applyBorder="1" applyAlignment="1">
      <alignment vertical="center" shrinkToFit="1"/>
    </xf>
    <xf numFmtId="179" fontId="3" fillId="3" borderId="0" xfId="0" applyNumberFormat="1" applyFont="1" applyFill="1" applyAlignment="1">
      <alignment vertical="center" shrinkToFit="1"/>
    </xf>
    <xf numFmtId="179" fontId="3" fillId="3" borderId="12" xfId="0" applyNumberFormat="1" applyFont="1" applyFill="1" applyBorder="1" applyAlignment="1">
      <alignment vertical="center" shrinkToFit="1"/>
    </xf>
    <xf numFmtId="178" fontId="2" fillId="3" borderId="12" xfId="0" applyNumberFormat="1" applyFont="1" applyFill="1" applyBorder="1">
      <alignment vertical="center"/>
    </xf>
    <xf numFmtId="176" fontId="4" fillId="2" borderId="28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>
      <alignment vertical="center"/>
    </xf>
    <xf numFmtId="178" fontId="3" fillId="2" borderId="9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>
      <alignment vertical="center"/>
    </xf>
    <xf numFmtId="177" fontId="3" fillId="2" borderId="17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vertical="center" shrinkToFit="1"/>
    </xf>
    <xf numFmtId="178" fontId="3" fillId="2" borderId="9" xfId="0" applyNumberFormat="1" applyFont="1" applyFill="1" applyBorder="1" applyAlignment="1">
      <alignment vertical="center" shrinkToFit="1"/>
    </xf>
    <xf numFmtId="177" fontId="3" fillId="2" borderId="17" xfId="0" applyNumberFormat="1" applyFont="1" applyFill="1" applyBorder="1" applyAlignment="1">
      <alignment vertical="center" shrinkToFit="1"/>
    </xf>
    <xf numFmtId="178" fontId="3" fillId="2" borderId="20" xfId="0" applyNumberFormat="1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vertical="center" shrinkToFit="1"/>
    </xf>
    <xf numFmtId="0" fontId="3" fillId="3" borderId="21" xfId="0" applyFont="1" applyFill="1" applyBorder="1" applyAlignment="1">
      <alignment horizontal="center" vertical="center" shrinkToFit="1"/>
    </xf>
    <xf numFmtId="177" fontId="3" fillId="2" borderId="7" xfId="0" applyNumberFormat="1" applyFont="1" applyFill="1" applyBorder="1" applyAlignment="1">
      <alignment vertical="center" shrinkToFit="1"/>
    </xf>
    <xf numFmtId="178" fontId="3" fillId="2" borderId="8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vertical="center" shrinkToFit="1"/>
    </xf>
    <xf numFmtId="177" fontId="3" fillId="2" borderId="28" xfId="0" applyNumberFormat="1" applyFont="1" applyFill="1" applyBorder="1">
      <alignment vertical="center"/>
    </xf>
    <xf numFmtId="178" fontId="3" fillId="2" borderId="30" xfId="0" applyNumberFormat="1" applyFont="1" applyFill="1" applyBorder="1">
      <alignment vertical="center"/>
    </xf>
    <xf numFmtId="177" fontId="3" fillId="2" borderId="28" xfId="0" applyNumberFormat="1" applyFont="1" applyFill="1" applyBorder="1" applyAlignment="1">
      <alignment vertical="center" shrinkToFit="1"/>
    </xf>
    <xf numFmtId="178" fontId="3" fillId="2" borderId="30" xfId="0" applyNumberFormat="1" applyFont="1" applyFill="1" applyBorder="1" applyAlignment="1">
      <alignment vertical="center" shrinkToFit="1"/>
    </xf>
    <xf numFmtId="176" fontId="3" fillId="3" borderId="4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23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shrinkToFi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2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  <xf numFmtId="177" fontId="3" fillId="3" borderId="0" xfId="0" applyNumberFormat="1" applyFont="1" applyFill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4C29-AE60-451E-8AF9-8DE1097AB417}">
  <sheetPr>
    <pageSetUpPr fitToPage="1"/>
  </sheetPr>
  <dimension ref="A1:P39"/>
  <sheetViews>
    <sheetView tabSelected="1" topLeftCell="A4" zoomScaleNormal="100" workbookViewId="0">
      <selection activeCell="L23" sqref="L23"/>
    </sheetView>
  </sheetViews>
  <sheetFormatPr defaultRowHeight="13.5" x14ac:dyDescent="0.15"/>
  <cols>
    <col min="1" max="1" width="7.33203125" style="1" customWidth="1"/>
    <col min="2" max="2" width="7.77734375" style="1" customWidth="1"/>
    <col min="3" max="3" width="12.21875" style="1" customWidth="1"/>
    <col min="4" max="5" width="8.88671875" style="6"/>
    <col min="6" max="6" width="8.109375" style="7" customWidth="1"/>
    <col min="7" max="7" width="6.21875" style="8" customWidth="1"/>
    <col min="8" max="8" width="7.33203125" style="1" customWidth="1"/>
    <col min="9" max="9" width="7.77734375" style="9" customWidth="1"/>
    <col min="10" max="10" width="11.33203125" style="9" customWidth="1"/>
    <col min="11" max="12" width="8.88671875" style="10"/>
    <col min="13" max="13" width="7.88671875" style="3" customWidth="1"/>
    <col min="14" max="14" width="6.77734375" style="4" customWidth="1"/>
    <col min="15" max="15" width="13.44140625" customWidth="1"/>
    <col min="257" max="257" width="7.33203125" customWidth="1"/>
    <col min="258" max="258" width="7.77734375" customWidth="1"/>
    <col min="259" max="259" width="11.33203125" customWidth="1"/>
    <col min="262" max="262" width="8.109375" customWidth="1"/>
    <col min="263" max="263" width="6.21875" customWidth="1"/>
    <col min="264" max="264" width="7.33203125" customWidth="1"/>
    <col min="265" max="265" width="7.77734375" customWidth="1"/>
    <col min="266" max="266" width="11.33203125" customWidth="1"/>
    <col min="269" max="269" width="7.88671875" customWidth="1"/>
    <col min="270" max="270" width="6.77734375" customWidth="1"/>
    <col min="271" max="271" width="13.44140625" customWidth="1"/>
    <col min="513" max="513" width="7.33203125" customWidth="1"/>
    <col min="514" max="514" width="7.77734375" customWidth="1"/>
    <col min="515" max="515" width="11.33203125" customWidth="1"/>
    <col min="518" max="518" width="8.109375" customWidth="1"/>
    <col min="519" max="519" width="6.21875" customWidth="1"/>
    <col min="520" max="520" width="7.33203125" customWidth="1"/>
    <col min="521" max="521" width="7.77734375" customWidth="1"/>
    <col min="522" max="522" width="11.33203125" customWidth="1"/>
    <col min="525" max="525" width="7.88671875" customWidth="1"/>
    <col min="526" max="526" width="6.77734375" customWidth="1"/>
    <col min="527" max="527" width="13.44140625" customWidth="1"/>
    <col min="769" max="769" width="7.33203125" customWidth="1"/>
    <col min="770" max="770" width="7.77734375" customWidth="1"/>
    <col min="771" max="771" width="11.33203125" customWidth="1"/>
    <col min="774" max="774" width="8.109375" customWidth="1"/>
    <col min="775" max="775" width="6.21875" customWidth="1"/>
    <col min="776" max="776" width="7.33203125" customWidth="1"/>
    <col min="777" max="777" width="7.77734375" customWidth="1"/>
    <col min="778" max="778" width="11.33203125" customWidth="1"/>
    <col min="781" max="781" width="7.88671875" customWidth="1"/>
    <col min="782" max="782" width="6.77734375" customWidth="1"/>
    <col min="783" max="783" width="13.44140625" customWidth="1"/>
    <col min="1025" max="1025" width="7.33203125" customWidth="1"/>
    <col min="1026" max="1026" width="7.77734375" customWidth="1"/>
    <col min="1027" max="1027" width="11.33203125" customWidth="1"/>
    <col min="1030" max="1030" width="8.109375" customWidth="1"/>
    <col min="1031" max="1031" width="6.21875" customWidth="1"/>
    <col min="1032" max="1032" width="7.33203125" customWidth="1"/>
    <col min="1033" max="1033" width="7.77734375" customWidth="1"/>
    <col min="1034" max="1034" width="11.33203125" customWidth="1"/>
    <col min="1037" max="1037" width="7.88671875" customWidth="1"/>
    <col min="1038" max="1038" width="6.77734375" customWidth="1"/>
    <col min="1039" max="1039" width="13.44140625" customWidth="1"/>
    <col min="1281" max="1281" width="7.33203125" customWidth="1"/>
    <col min="1282" max="1282" width="7.77734375" customWidth="1"/>
    <col min="1283" max="1283" width="11.33203125" customWidth="1"/>
    <col min="1286" max="1286" width="8.109375" customWidth="1"/>
    <col min="1287" max="1287" width="6.21875" customWidth="1"/>
    <col min="1288" max="1288" width="7.33203125" customWidth="1"/>
    <col min="1289" max="1289" width="7.77734375" customWidth="1"/>
    <col min="1290" max="1290" width="11.33203125" customWidth="1"/>
    <col min="1293" max="1293" width="7.88671875" customWidth="1"/>
    <col min="1294" max="1294" width="6.77734375" customWidth="1"/>
    <col min="1295" max="1295" width="13.44140625" customWidth="1"/>
    <col min="1537" max="1537" width="7.33203125" customWidth="1"/>
    <col min="1538" max="1538" width="7.77734375" customWidth="1"/>
    <col min="1539" max="1539" width="11.33203125" customWidth="1"/>
    <col min="1542" max="1542" width="8.109375" customWidth="1"/>
    <col min="1543" max="1543" width="6.21875" customWidth="1"/>
    <col min="1544" max="1544" width="7.33203125" customWidth="1"/>
    <col min="1545" max="1545" width="7.77734375" customWidth="1"/>
    <col min="1546" max="1546" width="11.33203125" customWidth="1"/>
    <col min="1549" max="1549" width="7.88671875" customWidth="1"/>
    <col min="1550" max="1550" width="6.77734375" customWidth="1"/>
    <col min="1551" max="1551" width="13.44140625" customWidth="1"/>
    <col min="1793" max="1793" width="7.33203125" customWidth="1"/>
    <col min="1794" max="1794" width="7.77734375" customWidth="1"/>
    <col min="1795" max="1795" width="11.33203125" customWidth="1"/>
    <col min="1798" max="1798" width="8.109375" customWidth="1"/>
    <col min="1799" max="1799" width="6.21875" customWidth="1"/>
    <col min="1800" max="1800" width="7.33203125" customWidth="1"/>
    <col min="1801" max="1801" width="7.77734375" customWidth="1"/>
    <col min="1802" max="1802" width="11.33203125" customWidth="1"/>
    <col min="1805" max="1805" width="7.88671875" customWidth="1"/>
    <col min="1806" max="1806" width="6.77734375" customWidth="1"/>
    <col min="1807" max="1807" width="13.44140625" customWidth="1"/>
    <col min="2049" max="2049" width="7.33203125" customWidth="1"/>
    <col min="2050" max="2050" width="7.77734375" customWidth="1"/>
    <col min="2051" max="2051" width="11.33203125" customWidth="1"/>
    <col min="2054" max="2054" width="8.109375" customWidth="1"/>
    <col min="2055" max="2055" width="6.21875" customWidth="1"/>
    <col min="2056" max="2056" width="7.33203125" customWidth="1"/>
    <col min="2057" max="2057" width="7.77734375" customWidth="1"/>
    <col min="2058" max="2058" width="11.33203125" customWidth="1"/>
    <col min="2061" max="2061" width="7.88671875" customWidth="1"/>
    <col min="2062" max="2062" width="6.77734375" customWidth="1"/>
    <col min="2063" max="2063" width="13.44140625" customWidth="1"/>
    <col min="2305" max="2305" width="7.33203125" customWidth="1"/>
    <col min="2306" max="2306" width="7.77734375" customWidth="1"/>
    <col min="2307" max="2307" width="11.33203125" customWidth="1"/>
    <col min="2310" max="2310" width="8.109375" customWidth="1"/>
    <col min="2311" max="2311" width="6.21875" customWidth="1"/>
    <col min="2312" max="2312" width="7.33203125" customWidth="1"/>
    <col min="2313" max="2313" width="7.77734375" customWidth="1"/>
    <col min="2314" max="2314" width="11.33203125" customWidth="1"/>
    <col min="2317" max="2317" width="7.88671875" customWidth="1"/>
    <col min="2318" max="2318" width="6.77734375" customWidth="1"/>
    <col min="2319" max="2319" width="13.44140625" customWidth="1"/>
    <col min="2561" max="2561" width="7.33203125" customWidth="1"/>
    <col min="2562" max="2562" width="7.77734375" customWidth="1"/>
    <col min="2563" max="2563" width="11.33203125" customWidth="1"/>
    <col min="2566" max="2566" width="8.109375" customWidth="1"/>
    <col min="2567" max="2567" width="6.21875" customWidth="1"/>
    <col min="2568" max="2568" width="7.33203125" customWidth="1"/>
    <col min="2569" max="2569" width="7.77734375" customWidth="1"/>
    <col min="2570" max="2570" width="11.33203125" customWidth="1"/>
    <col min="2573" max="2573" width="7.88671875" customWidth="1"/>
    <col min="2574" max="2574" width="6.77734375" customWidth="1"/>
    <col min="2575" max="2575" width="13.44140625" customWidth="1"/>
    <col min="2817" max="2817" width="7.33203125" customWidth="1"/>
    <col min="2818" max="2818" width="7.77734375" customWidth="1"/>
    <col min="2819" max="2819" width="11.33203125" customWidth="1"/>
    <col min="2822" max="2822" width="8.109375" customWidth="1"/>
    <col min="2823" max="2823" width="6.21875" customWidth="1"/>
    <col min="2824" max="2824" width="7.33203125" customWidth="1"/>
    <col min="2825" max="2825" width="7.77734375" customWidth="1"/>
    <col min="2826" max="2826" width="11.33203125" customWidth="1"/>
    <col min="2829" max="2829" width="7.88671875" customWidth="1"/>
    <col min="2830" max="2830" width="6.77734375" customWidth="1"/>
    <col min="2831" max="2831" width="13.44140625" customWidth="1"/>
    <col min="3073" max="3073" width="7.33203125" customWidth="1"/>
    <col min="3074" max="3074" width="7.77734375" customWidth="1"/>
    <col min="3075" max="3075" width="11.33203125" customWidth="1"/>
    <col min="3078" max="3078" width="8.109375" customWidth="1"/>
    <col min="3079" max="3079" width="6.21875" customWidth="1"/>
    <col min="3080" max="3080" width="7.33203125" customWidth="1"/>
    <col min="3081" max="3081" width="7.77734375" customWidth="1"/>
    <col min="3082" max="3082" width="11.33203125" customWidth="1"/>
    <col min="3085" max="3085" width="7.88671875" customWidth="1"/>
    <col min="3086" max="3086" width="6.77734375" customWidth="1"/>
    <col min="3087" max="3087" width="13.44140625" customWidth="1"/>
    <col min="3329" max="3329" width="7.33203125" customWidth="1"/>
    <col min="3330" max="3330" width="7.77734375" customWidth="1"/>
    <col min="3331" max="3331" width="11.33203125" customWidth="1"/>
    <col min="3334" max="3334" width="8.109375" customWidth="1"/>
    <col min="3335" max="3335" width="6.21875" customWidth="1"/>
    <col min="3336" max="3336" width="7.33203125" customWidth="1"/>
    <col min="3337" max="3337" width="7.77734375" customWidth="1"/>
    <col min="3338" max="3338" width="11.33203125" customWidth="1"/>
    <col min="3341" max="3341" width="7.88671875" customWidth="1"/>
    <col min="3342" max="3342" width="6.77734375" customWidth="1"/>
    <col min="3343" max="3343" width="13.44140625" customWidth="1"/>
    <col min="3585" max="3585" width="7.33203125" customWidth="1"/>
    <col min="3586" max="3586" width="7.77734375" customWidth="1"/>
    <col min="3587" max="3587" width="11.33203125" customWidth="1"/>
    <col min="3590" max="3590" width="8.109375" customWidth="1"/>
    <col min="3591" max="3591" width="6.21875" customWidth="1"/>
    <col min="3592" max="3592" width="7.33203125" customWidth="1"/>
    <col min="3593" max="3593" width="7.77734375" customWidth="1"/>
    <col min="3594" max="3594" width="11.33203125" customWidth="1"/>
    <col min="3597" max="3597" width="7.88671875" customWidth="1"/>
    <col min="3598" max="3598" width="6.77734375" customWidth="1"/>
    <col min="3599" max="3599" width="13.44140625" customWidth="1"/>
    <col min="3841" max="3841" width="7.33203125" customWidth="1"/>
    <col min="3842" max="3842" width="7.77734375" customWidth="1"/>
    <col min="3843" max="3843" width="11.33203125" customWidth="1"/>
    <col min="3846" max="3846" width="8.109375" customWidth="1"/>
    <col min="3847" max="3847" width="6.21875" customWidth="1"/>
    <col min="3848" max="3848" width="7.33203125" customWidth="1"/>
    <col min="3849" max="3849" width="7.77734375" customWidth="1"/>
    <col min="3850" max="3850" width="11.33203125" customWidth="1"/>
    <col min="3853" max="3853" width="7.88671875" customWidth="1"/>
    <col min="3854" max="3854" width="6.77734375" customWidth="1"/>
    <col min="3855" max="3855" width="13.44140625" customWidth="1"/>
    <col min="4097" max="4097" width="7.33203125" customWidth="1"/>
    <col min="4098" max="4098" width="7.77734375" customWidth="1"/>
    <col min="4099" max="4099" width="11.33203125" customWidth="1"/>
    <col min="4102" max="4102" width="8.109375" customWidth="1"/>
    <col min="4103" max="4103" width="6.21875" customWidth="1"/>
    <col min="4104" max="4104" width="7.33203125" customWidth="1"/>
    <col min="4105" max="4105" width="7.77734375" customWidth="1"/>
    <col min="4106" max="4106" width="11.33203125" customWidth="1"/>
    <col min="4109" max="4109" width="7.88671875" customWidth="1"/>
    <col min="4110" max="4110" width="6.77734375" customWidth="1"/>
    <col min="4111" max="4111" width="13.44140625" customWidth="1"/>
    <col min="4353" max="4353" width="7.33203125" customWidth="1"/>
    <col min="4354" max="4354" width="7.77734375" customWidth="1"/>
    <col min="4355" max="4355" width="11.33203125" customWidth="1"/>
    <col min="4358" max="4358" width="8.109375" customWidth="1"/>
    <col min="4359" max="4359" width="6.21875" customWidth="1"/>
    <col min="4360" max="4360" width="7.33203125" customWidth="1"/>
    <col min="4361" max="4361" width="7.77734375" customWidth="1"/>
    <col min="4362" max="4362" width="11.33203125" customWidth="1"/>
    <col min="4365" max="4365" width="7.88671875" customWidth="1"/>
    <col min="4366" max="4366" width="6.77734375" customWidth="1"/>
    <col min="4367" max="4367" width="13.44140625" customWidth="1"/>
    <col min="4609" max="4609" width="7.33203125" customWidth="1"/>
    <col min="4610" max="4610" width="7.77734375" customWidth="1"/>
    <col min="4611" max="4611" width="11.33203125" customWidth="1"/>
    <col min="4614" max="4614" width="8.109375" customWidth="1"/>
    <col min="4615" max="4615" width="6.21875" customWidth="1"/>
    <col min="4616" max="4616" width="7.33203125" customWidth="1"/>
    <col min="4617" max="4617" width="7.77734375" customWidth="1"/>
    <col min="4618" max="4618" width="11.33203125" customWidth="1"/>
    <col min="4621" max="4621" width="7.88671875" customWidth="1"/>
    <col min="4622" max="4622" width="6.77734375" customWidth="1"/>
    <col min="4623" max="4623" width="13.44140625" customWidth="1"/>
    <col min="4865" max="4865" width="7.33203125" customWidth="1"/>
    <col min="4866" max="4866" width="7.77734375" customWidth="1"/>
    <col min="4867" max="4867" width="11.33203125" customWidth="1"/>
    <col min="4870" max="4870" width="8.109375" customWidth="1"/>
    <col min="4871" max="4871" width="6.21875" customWidth="1"/>
    <col min="4872" max="4872" width="7.33203125" customWidth="1"/>
    <col min="4873" max="4873" width="7.77734375" customWidth="1"/>
    <col min="4874" max="4874" width="11.33203125" customWidth="1"/>
    <col min="4877" max="4877" width="7.88671875" customWidth="1"/>
    <col min="4878" max="4878" width="6.77734375" customWidth="1"/>
    <col min="4879" max="4879" width="13.44140625" customWidth="1"/>
    <col min="5121" max="5121" width="7.33203125" customWidth="1"/>
    <col min="5122" max="5122" width="7.77734375" customWidth="1"/>
    <col min="5123" max="5123" width="11.33203125" customWidth="1"/>
    <col min="5126" max="5126" width="8.109375" customWidth="1"/>
    <col min="5127" max="5127" width="6.21875" customWidth="1"/>
    <col min="5128" max="5128" width="7.33203125" customWidth="1"/>
    <col min="5129" max="5129" width="7.77734375" customWidth="1"/>
    <col min="5130" max="5130" width="11.33203125" customWidth="1"/>
    <col min="5133" max="5133" width="7.88671875" customWidth="1"/>
    <col min="5134" max="5134" width="6.77734375" customWidth="1"/>
    <col min="5135" max="5135" width="13.44140625" customWidth="1"/>
    <col min="5377" max="5377" width="7.33203125" customWidth="1"/>
    <col min="5378" max="5378" width="7.77734375" customWidth="1"/>
    <col min="5379" max="5379" width="11.33203125" customWidth="1"/>
    <col min="5382" max="5382" width="8.109375" customWidth="1"/>
    <col min="5383" max="5383" width="6.21875" customWidth="1"/>
    <col min="5384" max="5384" width="7.33203125" customWidth="1"/>
    <col min="5385" max="5385" width="7.77734375" customWidth="1"/>
    <col min="5386" max="5386" width="11.33203125" customWidth="1"/>
    <col min="5389" max="5389" width="7.88671875" customWidth="1"/>
    <col min="5390" max="5390" width="6.77734375" customWidth="1"/>
    <col min="5391" max="5391" width="13.44140625" customWidth="1"/>
    <col min="5633" max="5633" width="7.33203125" customWidth="1"/>
    <col min="5634" max="5634" width="7.77734375" customWidth="1"/>
    <col min="5635" max="5635" width="11.33203125" customWidth="1"/>
    <col min="5638" max="5638" width="8.109375" customWidth="1"/>
    <col min="5639" max="5639" width="6.21875" customWidth="1"/>
    <col min="5640" max="5640" width="7.33203125" customWidth="1"/>
    <col min="5641" max="5641" width="7.77734375" customWidth="1"/>
    <col min="5642" max="5642" width="11.33203125" customWidth="1"/>
    <col min="5645" max="5645" width="7.88671875" customWidth="1"/>
    <col min="5646" max="5646" width="6.77734375" customWidth="1"/>
    <col min="5647" max="5647" width="13.44140625" customWidth="1"/>
    <col min="5889" max="5889" width="7.33203125" customWidth="1"/>
    <col min="5890" max="5890" width="7.77734375" customWidth="1"/>
    <col min="5891" max="5891" width="11.33203125" customWidth="1"/>
    <col min="5894" max="5894" width="8.109375" customWidth="1"/>
    <col min="5895" max="5895" width="6.21875" customWidth="1"/>
    <col min="5896" max="5896" width="7.33203125" customWidth="1"/>
    <col min="5897" max="5897" width="7.77734375" customWidth="1"/>
    <col min="5898" max="5898" width="11.33203125" customWidth="1"/>
    <col min="5901" max="5901" width="7.88671875" customWidth="1"/>
    <col min="5902" max="5902" width="6.77734375" customWidth="1"/>
    <col min="5903" max="5903" width="13.44140625" customWidth="1"/>
    <col min="6145" max="6145" width="7.33203125" customWidth="1"/>
    <col min="6146" max="6146" width="7.77734375" customWidth="1"/>
    <col min="6147" max="6147" width="11.33203125" customWidth="1"/>
    <col min="6150" max="6150" width="8.109375" customWidth="1"/>
    <col min="6151" max="6151" width="6.21875" customWidth="1"/>
    <col min="6152" max="6152" width="7.33203125" customWidth="1"/>
    <col min="6153" max="6153" width="7.77734375" customWidth="1"/>
    <col min="6154" max="6154" width="11.33203125" customWidth="1"/>
    <col min="6157" max="6157" width="7.88671875" customWidth="1"/>
    <col min="6158" max="6158" width="6.77734375" customWidth="1"/>
    <col min="6159" max="6159" width="13.44140625" customWidth="1"/>
    <col min="6401" max="6401" width="7.33203125" customWidth="1"/>
    <col min="6402" max="6402" width="7.77734375" customWidth="1"/>
    <col min="6403" max="6403" width="11.33203125" customWidth="1"/>
    <col min="6406" max="6406" width="8.109375" customWidth="1"/>
    <col min="6407" max="6407" width="6.21875" customWidth="1"/>
    <col min="6408" max="6408" width="7.33203125" customWidth="1"/>
    <col min="6409" max="6409" width="7.77734375" customWidth="1"/>
    <col min="6410" max="6410" width="11.33203125" customWidth="1"/>
    <col min="6413" max="6413" width="7.88671875" customWidth="1"/>
    <col min="6414" max="6414" width="6.77734375" customWidth="1"/>
    <col min="6415" max="6415" width="13.44140625" customWidth="1"/>
    <col min="6657" max="6657" width="7.33203125" customWidth="1"/>
    <col min="6658" max="6658" width="7.77734375" customWidth="1"/>
    <col min="6659" max="6659" width="11.33203125" customWidth="1"/>
    <col min="6662" max="6662" width="8.109375" customWidth="1"/>
    <col min="6663" max="6663" width="6.21875" customWidth="1"/>
    <col min="6664" max="6664" width="7.33203125" customWidth="1"/>
    <col min="6665" max="6665" width="7.77734375" customWidth="1"/>
    <col min="6666" max="6666" width="11.33203125" customWidth="1"/>
    <col min="6669" max="6669" width="7.88671875" customWidth="1"/>
    <col min="6670" max="6670" width="6.77734375" customWidth="1"/>
    <col min="6671" max="6671" width="13.44140625" customWidth="1"/>
    <col min="6913" max="6913" width="7.33203125" customWidth="1"/>
    <col min="6914" max="6914" width="7.77734375" customWidth="1"/>
    <col min="6915" max="6915" width="11.33203125" customWidth="1"/>
    <col min="6918" max="6918" width="8.109375" customWidth="1"/>
    <col min="6919" max="6919" width="6.21875" customWidth="1"/>
    <col min="6920" max="6920" width="7.33203125" customWidth="1"/>
    <col min="6921" max="6921" width="7.77734375" customWidth="1"/>
    <col min="6922" max="6922" width="11.33203125" customWidth="1"/>
    <col min="6925" max="6925" width="7.88671875" customWidth="1"/>
    <col min="6926" max="6926" width="6.77734375" customWidth="1"/>
    <col min="6927" max="6927" width="13.44140625" customWidth="1"/>
    <col min="7169" max="7169" width="7.33203125" customWidth="1"/>
    <col min="7170" max="7170" width="7.77734375" customWidth="1"/>
    <col min="7171" max="7171" width="11.33203125" customWidth="1"/>
    <col min="7174" max="7174" width="8.109375" customWidth="1"/>
    <col min="7175" max="7175" width="6.21875" customWidth="1"/>
    <col min="7176" max="7176" width="7.33203125" customWidth="1"/>
    <col min="7177" max="7177" width="7.77734375" customWidth="1"/>
    <col min="7178" max="7178" width="11.33203125" customWidth="1"/>
    <col min="7181" max="7181" width="7.88671875" customWidth="1"/>
    <col min="7182" max="7182" width="6.77734375" customWidth="1"/>
    <col min="7183" max="7183" width="13.44140625" customWidth="1"/>
    <col min="7425" max="7425" width="7.33203125" customWidth="1"/>
    <col min="7426" max="7426" width="7.77734375" customWidth="1"/>
    <col min="7427" max="7427" width="11.33203125" customWidth="1"/>
    <col min="7430" max="7430" width="8.109375" customWidth="1"/>
    <col min="7431" max="7431" width="6.21875" customWidth="1"/>
    <col min="7432" max="7432" width="7.33203125" customWidth="1"/>
    <col min="7433" max="7433" width="7.77734375" customWidth="1"/>
    <col min="7434" max="7434" width="11.33203125" customWidth="1"/>
    <col min="7437" max="7437" width="7.88671875" customWidth="1"/>
    <col min="7438" max="7438" width="6.77734375" customWidth="1"/>
    <col min="7439" max="7439" width="13.44140625" customWidth="1"/>
    <col min="7681" max="7681" width="7.33203125" customWidth="1"/>
    <col min="7682" max="7682" width="7.77734375" customWidth="1"/>
    <col min="7683" max="7683" width="11.33203125" customWidth="1"/>
    <col min="7686" max="7686" width="8.109375" customWidth="1"/>
    <col min="7687" max="7687" width="6.21875" customWidth="1"/>
    <col min="7688" max="7688" width="7.33203125" customWidth="1"/>
    <col min="7689" max="7689" width="7.77734375" customWidth="1"/>
    <col min="7690" max="7690" width="11.33203125" customWidth="1"/>
    <col min="7693" max="7693" width="7.88671875" customWidth="1"/>
    <col min="7694" max="7694" width="6.77734375" customWidth="1"/>
    <col min="7695" max="7695" width="13.44140625" customWidth="1"/>
    <col min="7937" max="7937" width="7.33203125" customWidth="1"/>
    <col min="7938" max="7938" width="7.77734375" customWidth="1"/>
    <col min="7939" max="7939" width="11.33203125" customWidth="1"/>
    <col min="7942" max="7942" width="8.109375" customWidth="1"/>
    <col min="7943" max="7943" width="6.21875" customWidth="1"/>
    <col min="7944" max="7944" width="7.33203125" customWidth="1"/>
    <col min="7945" max="7945" width="7.77734375" customWidth="1"/>
    <col min="7946" max="7946" width="11.33203125" customWidth="1"/>
    <col min="7949" max="7949" width="7.88671875" customWidth="1"/>
    <col min="7950" max="7950" width="6.77734375" customWidth="1"/>
    <col min="7951" max="7951" width="13.44140625" customWidth="1"/>
    <col min="8193" max="8193" width="7.33203125" customWidth="1"/>
    <col min="8194" max="8194" width="7.77734375" customWidth="1"/>
    <col min="8195" max="8195" width="11.33203125" customWidth="1"/>
    <col min="8198" max="8198" width="8.109375" customWidth="1"/>
    <col min="8199" max="8199" width="6.21875" customWidth="1"/>
    <col min="8200" max="8200" width="7.33203125" customWidth="1"/>
    <col min="8201" max="8201" width="7.77734375" customWidth="1"/>
    <col min="8202" max="8202" width="11.33203125" customWidth="1"/>
    <col min="8205" max="8205" width="7.88671875" customWidth="1"/>
    <col min="8206" max="8206" width="6.77734375" customWidth="1"/>
    <col min="8207" max="8207" width="13.44140625" customWidth="1"/>
    <col min="8449" max="8449" width="7.33203125" customWidth="1"/>
    <col min="8450" max="8450" width="7.77734375" customWidth="1"/>
    <col min="8451" max="8451" width="11.33203125" customWidth="1"/>
    <col min="8454" max="8454" width="8.109375" customWidth="1"/>
    <col min="8455" max="8455" width="6.21875" customWidth="1"/>
    <col min="8456" max="8456" width="7.33203125" customWidth="1"/>
    <col min="8457" max="8457" width="7.77734375" customWidth="1"/>
    <col min="8458" max="8458" width="11.33203125" customWidth="1"/>
    <col min="8461" max="8461" width="7.88671875" customWidth="1"/>
    <col min="8462" max="8462" width="6.77734375" customWidth="1"/>
    <col min="8463" max="8463" width="13.44140625" customWidth="1"/>
    <col min="8705" max="8705" width="7.33203125" customWidth="1"/>
    <col min="8706" max="8706" width="7.77734375" customWidth="1"/>
    <col min="8707" max="8707" width="11.33203125" customWidth="1"/>
    <col min="8710" max="8710" width="8.109375" customWidth="1"/>
    <col min="8711" max="8711" width="6.21875" customWidth="1"/>
    <col min="8712" max="8712" width="7.33203125" customWidth="1"/>
    <col min="8713" max="8713" width="7.77734375" customWidth="1"/>
    <col min="8714" max="8714" width="11.33203125" customWidth="1"/>
    <col min="8717" max="8717" width="7.88671875" customWidth="1"/>
    <col min="8718" max="8718" width="6.77734375" customWidth="1"/>
    <col min="8719" max="8719" width="13.44140625" customWidth="1"/>
    <col min="8961" max="8961" width="7.33203125" customWidth="1"/>
    <col min="8962" max="8962" width="7.77734375" customWidth="1"/>
    <col min="8963" max="8963" width="11.33203125" customWidth="1"/>
    <col min="8966" max="8966" width="8.109375" customWidth="1"/>
    <col min="8967" max="8967" width="6.21875" customWidth="1"/>
    <col min="8968" max="8968" width="7.33203125" customWidth="1"/>
    <col min="8969" max="8969" width="7.77734375" customWidth="1"/>
    <col min="8970" max="8970" width="11.33203125" customWidth="1"/>
    <col min="8973" max="8973" width="7.88671875" customWidth="1"/>
    <col min="8974" max="8974" width="6.77734375" customWidth="1"/>
    <col min="8975" max="8975" width="13.44140625" customWidth="1"/>
    <col min="9217" max="9217" width="7.33203125" customWidth="1"/>
    <col min="9218" max="9218" width="7.77734375" customWidth="1"/>
    <col min="9219" max="9219" width="11.33203125" customWidth="1"/>
    <col min="9222" max="9222" width="8.109375" customWidth="1"/>
    <col min="9223" max="9223" width="6.21875" customWidth="1"/>
    <col min="9224" max="9224" width="7.33203125" customWidth="1"/>
    <col min="9225" max="9225" width="7.77734375" customWidth="1"/>
    <col min="9226" max="9226" width="11.33203125" customWidth="1"/>
    <col min="9229" max="9229" width="7.88671875" customWidth="1"/>
    <col min="9230" max="9230" width="6.77734375" customWidth="1"/>
    <col min="9231" max="9231" width="13.44140625" customWidth="1"/>
    <col min="9473" max="9473" width="7.33203125" customWidth="1"/>
    <col min="9474" max="9474" width="7.77734375" customWidth="1"/>
    <col min="9475" max="9475" width="11.33203125" customWidth="1"/>
    <col min="9478" max="9478" width="8.109375" customWidth="1"/>
    <col min="9479" max="9479" width="6.21875" customWidth="1"/>
    <col min="9480" max="9480" width="7.33203125" customWidth="1"/>
    <col min="9481" max="9481" width="7.77734375" customWidth="1"/>
    <col min="9482" max="9482" width="11.33203125" customWidth="1"/>
    <col min="9485" max="9485" width="7.88671875" customWidth="1"/>
    <col min="9486" max="9486" width="6.77734375" customWidth="1"/>
    <col min="9487" max="9487" width="13.44140625" customWidth="1"/>
    <col min="9729" max="9729" width="7.33203125" customWidth="1"/>
    <col min="9730" max="9730" width="7.77734375" customWidth="1"/>
    <col min="9731" max="9731" width="11.33203125" customWidth="1"/>
    <col min="9734" max="9734" width="8.109375" customWidth="1"/>
    <col min="9735" max="9735" width="6.21875" customWidth="1"/>
    <col min="9736" max="9736" width="7.33203125" customWidth="1"/>
    <col min="9737" max="9737" width="7.77734375" customWidth="1"/>
    <col min="9738" max="9738" width="11.33203125" customWidth="1"/>
    <col min="9741" max="9741" width="7.88671875" customWidth="1"/>
    <col min="9742" max="9742" width="6.77734375" customWidth="1"/>
    <col min="9743" max="9743" width="13.44140625" customWidth="1"/>
    <col min="9985" max="9985" width="7.33203125" customWidth="1"/>
    <col min="9986" max="9986" width="7.77734375" customWidth="1"/>
    <col min="9987" max="9987" width="11.33203125" customWidth="1"/>
    <col min="9990" max="9990" width="8.109375" customWidth="1"/>
    <col min="9991" max="9991" width="6.21875" customWidth="1"/>
    <col min="9992" max="9992" width="7.33203125" customWidth="1"/>
    <col min="9993" max="9993" width="7.77734375" customWidth="1"/>
    <col min="9994" max="9994" width="11.33203125" customWidth="1"/>
    <col min="9997" max="9997" width="7.88671875" customWidth="1"/>
    <col min="9998" max="9998" width="6.77734375" customWidth="1"/>
    <col min="9999" max="9999" width="13.44140625" customWidth="1"/>
    <col min="10241" max="10241" width="7.33203125" customWidth="1"/>
    <col min="10242" max="10242" width="7.77734375" customWidth="1"/>
    <col min="10243" max="10243" width="11.33203125" customWidth="1"/>
    <col min="10246" max="10246" width="8.109375" customWidth="1"/>
    <col min="10247" max="10247" width="6.21875" customWidth="1"/>
    <col min="10248" max="10248" width="7.33203125" customWidth="1"/>
    <col min="10249" max="10249" width="7.77734375" customWidth="1"/>
    <col min="10250" max="10250" width="11.33203125" customWidth="1"/>
    <col min="10253" max="10253" width="7.88671875" customWidth="1"/>
    <col min="10254" max="10254" width="6.77734375" customWidth="1"/>
    <col min="10255" max="10255" width="13.44140625" customWidth="1"/>
    <col min="10497" max="10497" width="7.33203125" customWidth="1"/>
    <col min="10498" max="10498" width="7.77734375" customWidth="1"/>
    <col min="10499" max="10499" width="11.33203125" customWidth="1"/>
    <col min="10502" max="10502" width="8.109375" customWidth="1"/>
    <col min="10503" max="10503" width="6.21875" customWidth="1"/>
    <col min="10504" max="10504" width="7.33203125" customWidth="1"/>
    <col min="10505" max="10505" width="7.77734375" customWidth="1"/>
    <col min="10506" max="10506" width="11.33203125" customWidth="1"/>
    <col min="10509" max="10509" width="7.88671875" customWidth="1"/>
    <col min="10510" max="10510" width="6.77734375" customWidth="1"/>
    <col min="10511" max="10511" width="13.44140625" customWidth="1"/>
    <col min="10753" max="10753" width="7.33203125" customWidth="1"/>
    <col min="10754" max="10754" width="7.77734375" customWidth="1"/>
    <col min="10755" max="10755" width="11.33203125" customWidth="1"/>
    <col min="10758" max="10758" width="8.109375" customWidth="1"/>
    <col min="10759" max="10759" width="6.21875" customWidth="1"/>
    <col min="10760" max="10760" width="7.33203125" customWidth="1"/>
    <col min="10761" max="10761" width="7.77734375" customWidth="1"/>
    <col min="10762" max="10762" width="11.33203125" customWidth="1"/>
    <col min="10765" max="10765" width="7.88671875" customWidth="1"/>
    <col min="10766" max="10766" width="6.77734375" customWidth="1"/>
    <col min="10767" max="10767" width="13.44140625" customWidth="1"/>
    <col min="11009" max="11009" width="7.33203125" customWidth="1"/>
    <col min="11010" max="11010" width="7.77734375" customWidth="1"/>
    <col min="11011" max="11011" width="11.33203125" customWidth="1"/>
    <col min="11014" max="11014" width="8.109375" customWidth="1"/>
    <col min="11015" max="11015" width="6.21875" customWidth="1"/>
    <col min="11016" max="11016" width="7.33203125" customWidth="1"/>
    <col min="11017" max="11017" width="7.77734375" customWidth="1"/>
    <col min="11018" max="11018" width="11.33203125" customWidth="1"/>
    <col min="11021" max="11021" width="7.88671875" customWidth="1"/>
    <col min="11022" max="11022" width="6.77734375" customWidth="1"/>
    <col min="11023" max="11023" width="13.44140625" customWidth="1"/>
    <col min="11265" max="11265" width="7.33203125" customWidth="1"/>
    <col min="11266" max="11266" width="7.77734375" customWidth="1"/>
    <col min="11267" max="11267" width="11.33203125" customWidth="1"/>
    <col min="11270" max="11270" width="8.109375" customWidth="1"/>
    <col min="11271" max="11271" width="6.21875" customWidth="1"/>
    <col min="11272" max="11272" width="7.33203125" customWidth="1"/>
    <col min="11273" max="11273" width="7.77734375" customWidth="1"/>
    <col min="11274" max="11274" width="11.33203125" customWidth="1"/>
    <col min="11277" max="11277" width="7.88671875" customWidth="1"/>
    <col min="11278" max="11278" width="6.77734375" customWidth="1"/>
    <col min="11279" max="11279" width="13.44140625" customWidth="1"/>
    <col min="11521" max="11521" width="7.33203125" customWidth="1"/>
    <col min="11522" max="11522" width="7.77734375" customWidth="1"/>
    <col min="11523" max="11523" width="11.33203125" customWidth="1"/>
    <col min="11526" max="11526" width="8.109375" customWidth="1"/>
    <col min="11527" max="11527" width="6.21875" customWidth="1"/>
    <col min="11528" max="11528" width="7.33203125" customWidth="1"/>
    <col min="11529" max="11529" width="7.77734375" customWidth="1"/>
    <col min="11530" max="11530" width="11.33203125" customWidth="1"/>
    <col min="11533" max="11533" width="7.88671875" customWidth="1"/>
    <col min="11534" max="11534" width="6.77734375" customWidth="1"/>
    <col min="11535" max="11535" width="13.44140625" customWidth="1"/>
    <col min="11777" max="11777" width="7.33203125" customWidth="1"/>
    <col min="11778" max="11778" width="7.77734375" customWidth="1"/>
    <col min="11779" max="11779" width="11.33203125" customWidth="1"/>
    <col min="11782" max="11782" width="8.109375" customWidth="1"/>
    <col min="11783" max="11783" width="6.21875" customWidth="1"/>
    <col min="11784" max="11784" width="7.33203125" customWidth="1"/>
    <col min="11785" max="11785" width="7.77734375" customWidth="1"/>
    <col min="11786" max="11786" width="11.33203125" customWidth="1"/>
    <col min="11789" max="11789" width="7.88671875" customWidth="1"/>
    <col min="11790" max="11790" width="6.77734375" customWidth="1"/>
    <col min="11791" max="11791" width="13.44140625" customWidth="1"/>
    <col min="12033" max="12033" width="7.33203125" customWidth="1"/>
    <col min="12034" max="12034" width="7.77734375" customWidth="1"/>
    <col min="12035" max="12035" width="11.33203125" customWidth="1"/>
    <col min="12038" max="12038" width="8.109375" customWidth="1"/>
    <col min="12039" max="12039" width="6.21875" customWidth="1"/>
    <col min="12040" max="12040" width="7.33203125" customWidth="1"/>
    <col min="12041" max="12041" width="7.77734375" customWidth="1"/>
    <col min="12042" max="12042" width="11.33203125" customWidth="1"/>
    <col min="12045" max="12045" width="7.88671875" customWidth="1"/>
    <col min="12046" max="12046" width="6.77734375" customWidth="1"/>
    <col min="12047" max="12047" width="13.44140625" customWidth="1"/>
    <col min="12289" max="12289" width="7.33203125" customWidth="1"/>
    <col min="12290" max="12290" width="7.77734375" customWidth="1"/>
    <col min="12291" max="12291" width="11.33203125" customWidth="1"/>
    <col min="12294" max="12294" width="8.109375" customWidth="1"/>
    <col min="12295" max="12295" width="6.21875" customWidth="1"/>
    <col min="12296" max="12296" width="7.33203125" customWidth="1"/>
    <col min="12297" max="12297" width="7.77734375" customWidth="1"/>
    <col min="12298" max="12298" width="11.33203125" customWidth="1"/>
    <col min="12301" max="12301" width="7.88671875" customWidth="1"/>
    <col min="12302" max="12302" width="6.77734375" customWidth="1"/>
    <col min="12303" max="12303" width="13.44140625" customWidth="1"/>
    <col min="12545" max="12545" width="7.33203125" customWidth="1"/>
    <col min="12546" max="12546" width="7.77734375" customWidth="1"/>
    <col min="12547" max="12547" width="11.33203125" customWidth="1"/>
    <col min="12550" max="12550" width="8.109375" customWidth="1"/>
    <col min="12551" max="12551" width="6.21875" customWidth="1"/>
    <col min="12552" max="12552" width="7.33203125" customWidth="1"/>
    <col min="12553" max="12553" width="7.77734375" customWidth="1"/>
    <col min="12554" max="12554" width="11.33203125" customWidth="1"/>
    <col min="12557" max="12557" width="7.88671875" customWidth="1"/>
    <col min="12558" max="12558" width="6.77734375" customWidth="1"/>
    <col min="12559" max="12559" width="13.44140625" customWidth="1"/>
    <col min="12801" max="12801" width="7.33203125" customWidth="1"/>
    <col min="12802" max="12802" width="7.77734375" customWidth="1"/>
    <col min="12803" max="12803" width="11.33203125" customWidth="1"/>
    <col min="12806" max="12806" width="8.109375" customWidth="1"/>
    <col min="12807" max="12807" width="6.21875" customWidth="1"/>
    <col min="12808" max="12808" width="7.33203125" customWidth="1"/>
    <col min="12809" max="12809" width="7.77734375" customWidth="1"/>
    <col min="12810" max="12810" width="11.33203125" customWidth="1"/>
    <col min="12813" max="12813" width="7.88671875" customWidth="1"/>
    <col min="12814" max="12814" width="6.77734375" customWidth="1"/>
    <col min="12815" max="12815" width="13.44140625" customWidth="1"/>
    <col min="13057" max="13057" width="7.33203125" customWidth="1"/>
    <col min="13058" max="13058" width="7.77734375" customWidth="1"/>
    <col min="13059" max="13059" width="11.33203125" customWidth="1"/>
    <col min="13062" max="13062" width="8.109375" customWidth="1"/>
    <col min="13063" max="13063" width="6.21875" customWidth="1"/>
    <col min="13064" max="13064" width="7.33203125" customWidth="1"/>
    <col min="13065" max="13065" width="7.77734375" customWidth="1"/>
    <col min="13066" max="13066" width="11.33203125" customWidth="1"/>
    <col min="13069" max="13069" width="7.88671875" customWidth="1"/>
    <col min="13070" max="13070" width="6.77734375" customWidth="1"/>
    <col min="13071" max="13071" width="13.44140625" customWidth="1"/>
    <col min="13313" max="13313" width="7.33203125" customWidth="1"/>
    <col min="13314" max="13314" width="7.77734375" customWidth="1"/>
    <col min="13315" max="13315" width="11.33203125" customWidth="1"/>
    <col min="13318" max="13318" width="8.109375" customWidth="1"/>
    <col min="13319" max="13319" width="6.21875" customWidth="1"/>
    <col min="13320" max="13320" width="7.33203125" customWidth="1"/>
    <col min="13321" max="13321" width="7.77734375" customWidth="1"/>
    <col min="13322" max="13322" width="11.33203125" customWidth="1"/>
    <col min="13325" max="13325" width="7.88671875" customWidth="1"/>
    <col min="13326" max="13326" width="6.77734375" customWidth="1"/>
    <col min="13327" max="13327" width="13.44140625" customWidth="1"/>
    <col min="13569" max="13569" width="7.33203125" customWidth="1"/>
    <col min="13570" max="13570" width="7.77734375" customWidth="1"/>
    <col min="13571" max="13571" width="11.33203125" customWidth="1"/>
    <col min="13574" max="13574" width="8.109375" customWidth="1"/>
    <col min="13575" max="13575" width="6.21875" customWidth="1"/>
    <col min="13576" max="13576" width="7.33203125" customWidth="1"/>
    <col min="13577" max="13577" width="7.77734375" customWidth="1"/>
    <col min="13578" max="13578" width="11.33203125" customWidth="1"/>
    <col min="13581" max="13581" width="7.88671875" customWidth="1"/>
    <col min="13582" max="13582" width="6.77734375" customWidth="1"/>
    <col min="13583" max="13583" width="13.44140625" customWidth="1"/>
    <col min="13825" max="13825" width="7.33203125" customWidth="1"/>
    <col min="13826" max="13826" width="7.77734375" customWidth="1"/>
    <col min="13827" max="13827" width="11.33203125" customWidth="1"/>
    <col min="13830" max="13830" width="8.109375" customWidth="1"/>
    <col min="13831" max="13831" width="6.21875" customWidth="1"/>
    <col min="13832" max="13832" width="7.33203125" customWidth="1"/>
    <col min="13833" max="13833" width="7.77734375" customWidth="1"/>
    <col min="13834" max="13834" width="11.33203125" customWidth="1"/>
    <col min="13837" max="13837" width="7.88671875" customWidth="1"/>
    <col min="13838" max="13838" width="6.77734375" customWidth="1"/>
    <col min="13839" max="13839" width="13.44140625" customWidth="1"/>
    <col min="14081" max="14081" width="7.33203125" customWidth="1"/>
    <col min="14082" max="14082" width="7.77734375" customWidth="1"/>
    <col min="14083" max="14083" width="11.33203125" customWidth="1"/>
    <col min="14086" max="14086" width="8.109375" customWidth="1"/>
    <col min="14087" max="14087" width="6.21875" customWidth="1"/>
    <col min="14088" max="14088" width="7.33203125" customWidth="1"/>
    <col min="14089" max="14089" width="7.77734375" customWidth="1"/>
    <col min="14090" max="14090" width="11.33203125" customWidth="1"/>
    <col min="14093" max="14093" width="7.88671875" customWidth="1"/>
    <col min="14094" max="14094" width="6.77734375" customWidth="1"/>
    <col min="14095" max="14095" width="13.44140625" customWidth="1"/>
    <col min="14337" max="14337" width="7.33203125" customWidth="1"/>
    <col min="14338" max="14338" width="7.77734375" customWidth="1"/>
    <col min="14339" max="14339" width="11.33203125" customWidth="1"/>
    <col min="14342" max="14342" width="8.109375" customWidth="1"/>
    <col min="14343" max="14343" width="6.21875" customWidth="1"/>
    <col min="14344" max="14344" width="7.33203125" customWidth="1"/>
    <col min="14345" max="14345" width="7.77734375" customWidth="1"/>
    <col min="14346" max="14346" width="11.33203125" customWidth="1"/>
    <col min="14349" max="14349" width="7.88671875" customWidth="1"/>
    <col min="14350" max="14350" width="6.77734375" customWidth="1"/>
    <col min="14351" max="14351" width="13.44140625" customWidth="1"/>
    <col min="14593" max="14593" width="7.33203125" customWidth="1"/>
    <col min="14594" max="14594" width="7.77734375" customWidth="1"/>
    <col min="14595" max="14595" width="11.33203125" customWidth="1"/>
    <col min="14598" max="14598" width="8.109375" customWidth="1"/>
    <col min="14599" max="14599" width="6.21875" customWidth="1"/>
    <col min="14600" max="14600" width="7.33203125" customWidth="1"/>
    <col min="14601" max="14601" width="7.77734375" customWidth="1"/>
    <col min="14602" max="14602" width="11.33203125" customWidth="1"/>
    <col min="14605" max="14605" width="7.88671875" customWidth="1"/>
    <col min="14606" max="14606" width="6.77734375" customWidth="1"/>
    <col min="14607" max="14607" width="13.44140625" customWidth="1"/>
    <col min="14849" max="14849" width="7.33203125" customWidth="1"/>
    <col min="14850" max="14850" width="7.77734375" customWidth="1"/>
    <col min="14851" max="14851" width="11.33203125" customWidth="1"/>
    <col min="14854" max="14854" width="8.109375" customWidth="1"/>
    <col min="14855" max="14855" width="6.21875" customWidth="1"/>
    <col min="14856" max="14856" width="7.33203125" customWidth="1"/>
    <col min="14857" max="14857" width="7.77734375" customWidth="1"/>
    <col min="14858" max="14858" width="11.33203125" customWidth="1"/>
    <col min="14861" max="14861" width="7.88671875" customWidth="1"/>
    <col min="14862" max="14862" width="6.77734375" customWidth="1"/>
    <col min="14863" max="14863" width="13.44140625" customWidth="1"/>
    <col min="15105" max="15105" width="7.33203125" customWidth="1"/>
    <col min="15106" max="15106" width="7.77734375" customWidth="1"/>
    <col min="15107" max="15107" width="11.33203125" customWidth="1"/>
    <col min="15110" max="15110" width="8.109375" customWidth="1"/>
    <col min="15111" max="15111" width="6.21875" customWidth="1"/>
    <col min="15112" max="15112" width="7.33203125" customWidth="1"/>
    <col min="15113" max="15113" width="7.77734375" customWidth="1"/>
    <col min="15114" max="15114" width="11.33203125" customWidth="1"/>
    <col min="15117" max="15117" width="7.88671875" customWidth="1"/>
    <col min="15118" max="15118" width="6.77734375" customWidth="1"/>
    <col min="15119" max="15119" width="13.44140625" customWidth="1"/>
    <col min="15361" max="15361" width="7.33203125" customWidth="1"/>
    <col min="15362" max="15362" width="7.77734375" customWidth="1"/>
    <col min="15363" max="15363" width="11.33203125" customWidth="1"/>
    <col min="15366" max="15366" width="8.109375" customWidth="1"/>
    <col min="15367" max="15367" width="6.21875" customWidth="1"/>
    <col min="15368" max="15368" width="7.33203125" customWidth="1"/>
    <col min="15369" max="15369" width="7.77734375" customWidth="1"/>
    <col min="15370" max="15370" width="11.33203125" customWidth="1"/>
    <col min="15373" max="15373" width="7.88671875" customWidth="1"/>
    <col min="15374" max="15374" width="6.77734375" customWidth="1"/>
    <col min="15375" max="15375" width="13.44140625" customWidth="1"/>
    <col min="15617" max="15617" width="7.33203125" customWidth="1"/>
    <col min="15618" max="15618" width="7.77734375" customWidth="1"/>
    <col min="15619" max="15619" width="11.33203125" customWidth="1"/>
    <col min="15622" max="15622" width="8.109375" customWidth="1"/>
    <col min="15623" max="15623" width="6.21875" customWidth="1"/>
    <col min="15624" max="15624" width="7.33203125" customWidth="1"/>
    <col min="15625" max="15625" width="7.77734375" customWidth="1"/>
    <col min="15626" max="15626" width="11.33203125" customWidth="1"/>
    <col min="15629" max="15629" width="7.88671875" customWidth="1"/>
    <col min="15630" max="15630" width="6.77734375" customWidth="1"/>
    <col min="15631" max="15631" width="13.44140625" customWidth="1"/>
    <col min="15873" max="15873" width="7.33203125" customWidth="1"/>
    <col min="15874" max="15874" width="7.77734375" customWidth="1"/>
    <col min="15875" max="15875" width="11.33203125" customWidth="1"/>
    <col min="15878" max="15878" width="8.109375" customWidth="1"/>
    <col min="15879" max="15879" width="6.21875" customWidth="1"/>
    <col min="15880" max="15880" width="7.33203125" customWidth="1"/>
    <col min="15881" max="15881" width="7.77734375" customWidth="1"/>
    <col min="15882" max="15882" width="11.33203125" customWidth="1"/>
    <col min="15885" max="15885" width="7.88671875" customWidth="1"/>
    <col min="15886" max="15886" width="6.77734375" customWidth="1"/>
    <col min="15887" max="15887" width="13.44140625" customWidth="1"/>
    <col min="16129" max="16129" width="7.33203125" customWidth="1"/>
    <col min="16130" max="16130" width="7.77734375" customWidth="1"/>
    <col min="16131" max="16131" width="11.33203125" customWidth="1"/>
    <col min="16134" max="16134" width="8.109375" customWidth="1"/>
    <col min="16135" max="16135" width="6.21875" customWidth="1"/>
    <col min="16136" max="16136" width="7.33203125" customWidth="1"/>
    <col min="16137" max="16137" width="7.77734375" customWidth="1"/>
    <col min="16138" max="16138" width="11.33203125" customWidth="1"/>
    <col min="16141" max="16141" width="7.88671875" customWidth="1"/>
    <col min="16142" max="16142" width="6.77734375" customWidth="1"/>
    <col min="16143" max="16143" width="13.44140625" customWidth="1"/>
  </cols>
  <sheetData>
    <row r="1" spans="1:16" ht="32.25" customHeight="1" x14ac:dyDescent="0.15">
      <c r="C1" s="81" t="s">
        <v>69</v>
      </c>
      <c r="D1" s="81"/>
      <c r="E1" s="81"/>
      <c r="F1" s="81"/>
      <c r="G1" s="81"/>
      <c r="H1" s="81"/>
      <c r="I1" s="81"/>
      <c r="J1" s="81"/>
      <c r="K1" s="81"/>
      <c r="L1" s="2"/>
    </row>
    <row r="2" spans="1:16" ht="18.75" x14ac:dyDescent="0.15">
      <c r="C2" s="81"/>
      <c r="D2" s="81"/>
      <c r="E2" s="81"/>
      <c r="F2" s="81"/>
      <c r="G2" s="81"/>
      <c r="H2" s="81"/>
      <c r="I2" s="81"/>
      <c r="J2" s="81"/>
      <c r="K2" s="81"/>
      <c r="L2" s="2"/>
    </row>
    <row r="3" spans="1:16" ht="15" customHeight="1" x14ac:dyDescent="0.15">
      <c r="A3" s="82" t="s">
        <v>34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6" ht="15" customHeight="1" thickBot="1" x14ac:dyDescent="0.2">
      <c r="A4" s="5"/>
      <c r="B4" s="5"/>
      <c r="C4" s="5"/>
      <c r="M4" s="83" t="s">
        <v>18</v>
      </c>
      <c r="N4" s="83"/>
    </row>
    <row r="5" spans="1:16" ht="18" customHeight="1" x14ac:dyDescent="0.15">
      <c r="A5" s="84" t="s">
        <v>35</v>
      </c>
      <c r="B5" s="85"/>
      <c r="C5" s="85"/>
      <c r="D5" s="85"/>
      <c r="E5" s="85"/>
      <c r="F5" s="85"/>
      <c r="G5" s="85"/>
      <c r="H5" s="86" t="s">
        <v>36</v>
      </c>
      <c r="I5" s="87"/>
      <c r="J5" s="87"/>
      <c r="K5" s="87"/>
      <c r="L5" s="87"/>
      <c r="M5" s="87"/>
      <c r="N5" s="88"/>
    </row>
    <row r="6" spans="1:16" s="11" customFormat="1" ht="18" customHeight="1" x14ac:dyDescent="0.15">
      <c r="A6" s="75" t="s">
        <v>4</v>
      </c>
      <c r="B6" s="67" t="s">
        <v>5</v>
      </c>
      <c r="C6" s="67" t="s">
        <v>6</v>
      </c>
      <c r="D6" s="79" t="s">
        <v>51</v>
      </c>
      <c r="E6" s="79" t="s">
        <v>50</v>
      </c>
      <c r="F6" s="69" t="s">
        <v>8</v>
      </c>
      <c r="G6" s="77"/>
      <c r="H6" s="75" t="s">
        <v>4</v>
      </c>
      <c r="I6" s="67" t="s">
        <v>5</v>
      </c>
      <c r="J6" s="67" t="s">
        <v>6</v>
      </c>
      <c r="K6" s="73" t="s">
        <v>51</v>
      </c>
      <c r="L6" s="73" t="s">
        <v>50</v>
      </c>
      <c r="M6" s="69" t="s">
        <v>8</v>
      </c>
      <c r="N6" s="70"/>
    </row>
    <row r="7" spans="1:16" s="11" customFormat="1" ht="18" customHeight="1" thickBot="1" x14ac:dyDescent="0.2">
      <c r="A7" s="76"/>
      <c r="B7" s="78"/>
      <c r="C7" s="78"/>
      <c r="D7" s="80"/>
      <c r="E7" s="80"/>
      <c r="F7" s="12" t="s">
        <v>37</v>
      </c>
      <c r="G7" s="13" t="s">
        <v>7</v>
      </c>
      <c r="H7" s="76"/>
      <c r="I7" s="78"/>
      <c r="J7" s="78"/>
      <c r="K7" s="74"/>
      <c r="L7" s="74"/>
      <c r="M7" s="12" t="s">
        <v>37</v>
      </c>
      <c r="N7" s="14" t="s">
        <v>7</v>
      </c>
    </row>
    <row r="8" spans="1:16" ht="18" customHeight="1" thickTop="1" x14ac:dyDescent="0.15">
      <c r="A8" s="71" t="s">
        <v>38</v>
      </c>
      <c r="B8" s="72"/>
      <c r="C8" s="72"/>
      <c r="D8" s="32">
        <f>D9+D11+D16+D19+D22+D25</f>
        <v>178789</v>
      </c>
      <c r="E8" s="32">
        <f>E9+E11+E16+E19+E22+E25</f>
        <v>182860</v>
      </c>
      <c r="F8" s="54">
        <f>E8-D8</f>
        <v>4071</v>
      </c>
      <c r="G8" s="55">
        <f t="shared" ref="G8:G25" si="0">(F8/D8)*100</f>
        <v>2.2769857205980233</v>
      </c>
      <c r="H8" s="71" t="s">
        <v>38</v>
      </c>
      <c r="I8" s="72"/>
      <c r="J8" s="72"/>
      <c r="K8" s="41">
        <f>K9+K26+K30+K34+K36</f>
        <v>178789</v>
      </c>
      <c r="L8" s="41">
        <f>L9+L26+L30+L34+L36</f>
        <v>182860</v>
      </c>
      <c r="M8" s="56">
        <f t="shared" ref="M8:M11" si="1">L8-K8</f>
        <v>4071</v>
      </c>
      <c r="N8" s="57">
        <f t="shared" ref="N8:N11" si="2">(M8/K8)*100</f>
        <v>2.2769857205980233</v>
      </c>
      <c r="O8" s="15"/>
      <c r="P8" s="15"/>
    </row>
    <row r="9" spans="1:16" ht="18" customHeight="1" x14ac:dyDescent="0.15">
      <c r="A9" s="16" t="s">
        <v>52</v>
      </c>
      <c r="B9" s="67" t="s">
        <v>53</v>
      </c>
      <c r="C9" s="67"/>
      <c r="D9" s="35">
        <v>2700</v>
      </c>
      <c r="E9" s="35">
        <v>3000</v>
      </c>
      <c r="F9" s="33">
        <f t="shared" ref="F9:F10" si="3">E9-D9</f>
        <v>300</v>
      </c>
      <c r="G9" s="34">
        <v>100</v>
      </c>
      <c r="H9" s="16" t="s">
        <v>55</v>
      </c>
      <c r="I9" s="67" t="s">
        <v>53</v>
      </c>
      <c r="J9" s="67"/>
      <c r="K9" s="38">
        <f>K10+K16+K19</f>
        <v>98336</v>
      </c>
      <c r="L9" s="38">
        <f>L10+L16+L19</f>
        <v>97525</v>
      </c>
      <c r="M9" s="42">
        <f t="shared" ref="M9:M10" si="4">L9-K9</f>
        <v>-811</v>
      </c>
      <c r="N9" s="43">
        <f t="shared" ref="N9:N10" si="5">(M9/K9)*100</f>
        <v>-0.82472339733159783</v>
      </c>
      <c r="O9" s="15"/>
      <c r="P9" s="15"/>
    </row>
    <row r="10" spans="1:16" ht="18" customHeight="1" x14ac:dyDescent="0.15">
      <c r="A10" s="21"/>
      <c r="B10" s="20" t="s">
        <v>52</v>
      </c>
      <c r="C10" s="20" t="s">
        <v>54</v>
      </c>
      <c r="D10" s="35">
        <v>2700</v>
      </c>
      <c r="E10" s="35">
        <v>3000</v>
      </c>
      <c r="F10" s="33">
        <f t="shared" si="3"/>
        <v>300</v>
      </c>
      <c r="G10" s="34">
        <v>100</v>
      </c>
      <c r="H10" s="18"/>
      <c r="I10" s="19" t="s">
        <v>56</v>
      </c>
      <c r="J10" s="20" t="s">
        <v>57</v>
      </c>
      <c r="K10" s="38">
        <f>SUM(K11:K15)</f>
        <v>84824</v>
      </c>
      <c r="L10" s="38">
        <f>SUM(L11:L15)</f>
        <v>85624</v>
      </c>
      <c r="M10" s="42">
        <f t="shared" si="4"/>
        <v>800</v>
      </c>
      <c r="N10" s="43">
        <f t="shared" si="5"/>
        <v>0.94312930302744502</v>
      </c>
      <c r="O10" s="15"/>
      <c r="P10" s="15"/>
    </row>
    <row r="11" spans="1:16" ht="18" customHeight="1" x14ac:dyDescent="0.15">
      <c r="A11" s="16" t="s">
        <v>40</v>
      </c>
      <c r="B11" s="67" t="s">
        <v>17</v>
      </c>
      <c r="C11" s="67"/>
      <c r="D11" s="35">
        <f>SUM(D12:D15)</f>
        <v>158898</v>
      </c>
      <c r="E11" s="35">
        <f>SUM(E12:E15)</f>
        <v>162922</v>
      </c>
      <c r="F11" s="33">
        <f t="shared" ref="F11:F25" si="6">E11-D11</f>
        <v>4024</v>
      </c>
      <c r="G11" s="34">
        <f t="shared" si="0"/>
        <v>2.5324421956223491</v>
      </c>
      <c r="H11" s="18"/>
      <c r="I11" s="59"/>
      <c r="J11" s="20" t="s">
        <v>58</v>
      </c>
      <c r="K11" s="35">
        <v>59255</v>
      </c>
      <c r="L11" s="35">
        <v>59255</v>
      </c>
      <c r="M11" s="42">
        <f t="shared" si="1"/>
        <v>0</v>
      </c>
      <c r="N11" s="43">
        <f t="shared" si="2"/>
        <v>0</v>
      </c>
      <c r="O11" s="17"/>
    </row>
    <row r="12" spans="1:16" ht="18" customHeight="1" x14ac:dyDescent="0.15">
      <c r="A12" s="18"/>
      <c r="B12" s="19" t="s">
        <v>40</v>
      </c>
      <c r="C12" s="20" t="s">
        <v>29</v>
      </c>
      <c r="D12" s="35">
        <v>88992</v>
      </c>
      <c r="E12" s="35">
        <v>88992</v>
      </c>
      <c r="F12" s="33">
        <f t="shared" si="6"/>
        <v>0</v>
      </c>
      <c r="G12" s="34">
        <f t="shared" si="0"/>
        <v>0</v>
      </c>
      <c r="H12" s="18"/>
      <c r="I12" s="23"/>
      <c r="J12" s="20" t="s">
        <v>25</v>
      </c>
      <c r="K12" s="35">
        <v>11648</v>
      </c>
      <c r="L12" s="35">
        <v>12448</v>
      </c>
      <c r="M12" s="42">
        <f t="shared" ref="M12:M38" si="7">L12-K12</f>
        <v>800</v>
      </c>
      <c r="N12" s="43">
        <f t="shared" ref="N12:N38" si="8">(M12/K12)*100</f>
        <v>6.8681318681318686</v>
      </c>
      <c r="O12" s="17"/>
    </row>
    <row r="13" spans="1:16" ht="18" customHeight="1" x14ac:dyDescent="0.15">
      <c r="A13" s="18"/>
      <c r="B13" s="23"/>
      <c r="C13" s="20" t="s">
        <v>31</v>
      </c>
      <c r="D13" s="35">
        <v>66566</v>
      </c>
      <c r="E13" s="35">
        <v>69790</v>
      </c>
      <c r="F13" s="33">
        <f t="shared" si="6"/>
        <v>3224</v>
      </c>
      <c r="G13" s="34">
        <f t="shared" si="0"/>
        <v>4.8433134032388905</v>
      </c>
      <c r="H13" s="18"/>
      <c r="I13" s="23"/>
      <c r="J13" s="20" t="s">
        <v>41</v>
      </c>
      <c r="K13" s="35">
        <v>5736</v>
      </c>
      <c r="L13" s="35">
        <v>5736</v>
      </c>
      <c r="M13" s="42">
        <f t="shared" ref="M13:M14" si="9">L13-K13</f>
        <v>0</v>
      </c>
      <c r="N13" s="43">
        <f t="shared" ref="N13:N14" si="10">(M13/K13)*100</f>
        <v>0</v>
      </c>
      <c r="O13" s="17"/>
    </row>
    <row r="14" spans="1:16" ht="18" customHeight="1" x14ac:dyDescent="0.15">
      <c r="A14" s="18"/>
      <c r="B14" s="23"/>
      <c r="C14" s="20" t="s">
        <v>30</v>
      </c>
      <c r="D14" s="35">
        <v>2540</v>
      </c>
      <c r="E14" s="35">
        <v>3340</v>
      </c>
      <c r="F14" s="33">
        <f>E14-D14</f>
        <v>800</v>
      </c>
      <c r="G14" s="34">
        <f t="shared" si="0"/>
        <v>31.496062992125985</v>
      </c>
      <c r="H14" s="18"/>
      <c r="I14" s="23"/>
      <c r="J14" s="20" t="s">
        <v>42</v>
      </c>
      <c r="K14" s="35">
        <v>6865</v>
      </c>
      <c r="L14" s="35">
        <v>6865</v>
      </c>
      <c r="M14" s="42">
        <f t="shared" si="9"/>
        <v>0</v>
      </c>
      <c r="N14" s="43">
        <f t="shared" si="10"/>
        <v>0</v>
      </c>
      <c r="O14" s="17"/>
    </row>
    <row r="15" spans="1:16" ht="18" customHeight="1" x14ac:dyDescent="0.15">
      <c r="A15" s="21"/>
      <c r="B15" s="22"/>
      <c r="C15" s="20" t="s">
        <v>28</v>
      </c>
      <c r="D15" s="35">
        <v>800</v>
      </c>
      <c r="E15" s="35">
        <v>800</v>
      </c>
      <c r="F15" s="33">
        <f t="shared" si="6"/>
        <v>0</v>
      </c>
      <c r="G15" s="34">
        <f t="shared" si="0"/>
        <v>0</v>
      </c>
      <c r="H15" s="18"/>
      <c r="I15" s="22"/>
      <c r="J15" s="20" t="s">
        <v>9</v>
      </c>
      <c r="K15" s="35">
        <v>1320</v>
      </c>
      <c r="L15" s="35">
        <v>1320</v>
      </c>
      <c r="M15" s="42">
        <f t="shared" si="7"/>
        <v>0</v>
      </c>
      <c r="N15" s="43">
        <f t="shared" si="8"/>
        <v>0</v>
      </c>
      <c r="O15" s="17"/>
    </row>
    <row r="16" spans="1:16" ht="18" customHeight="1" x14ac:dyDescent="0.15">
      <c r="A16" s="16" t="s">
        <v>68</v>
      </c>
      <c r="B16" s="67" t="s">
        <v>17</v>
      </c>
      <c r="C16" s="67"/>
      <c r="D16" s="35">
        <v>4400</v>
      </c>
      <c r="E16" s="35">
        <v>4400</v>
      </c>
      <c r="F16" s="33">
        <f t="shared" si="6"/>
        <v>0</v>
      </c>
      <c r="G16" s="34">
        <f t="shared" si="0"/>
        <v>0</v>
      </c>
      <c r="H16" s="18"/>
      <c r="I16" s="19" t="s">
        <v>48</v>
      </c>
      <c r="J16" s="20" t="s">
        <v>57</v>
      </c>
      <c r="K16" s="35">
        <f>K17+K18</f>
        <v>740</v>
      </c>
      <c r="L16" s="35">
        <f>L17+L18</f>
        <v>740</v>
      </c>
      <c r="M16" s="42">
        <f t="shared" si="7"/>
        <v>0</v>
      </c>
      <c r="N16" s="43">
        <f t="shared" si="8"/>
        <v>0</v>
      </c>
    </row>
    <row r="17" spans="1:15" ht="18" customHeight="1" x14ac:dyDescent="0.15">
      <c r="A17" s="18"/>
      <c r="B17" s="19" t="s">
        <v>43</v>
      </c>
      <c r="C17" s="20" t="s">
        <v>27</v>
      </c>
      <c r="D17" s="35">
        <v>4000</v>
      </c>
      <c r="E17" s="35">
        <v>4000</v>
      </c>
      <c r="F17" s="33">
        <f t="shared" si="6"/>
        <v>0</v>
      </c>
      <c r="G17" s="34">
        <f t="shared" si="0"/>
        <v>0</v>
      </c>
      <c r="H17" s="18"/>
      <c r="I17" s="23"/>
      <c r="J17" s="20" t="s">
        <v>21</v>
      </c>
      <c r="K17" s="35">
        <v>240</v>
      </c>
      <c r="L17" s="35">
        <v>240</v>
      </c>
      <c r="M17" s="42">
        <f t="shared" ref="M17:M21" si="11">L17-K17</f>
        <v>0</v>
      </c>
      <c r="N17" s="43">
        <f t="shared" ref="N17:N21" si="12">(M17/K17)*100</f>
        <v>0</v>
      </c>
    </row>
    <row r="18" spans="1:15" ht="18" customHeight="1" x14ac:dyDescent="0.15">
      <c r="A18" s="21"/>
      <c r="B18" s="22"/>
      <c r="C18" s="20" t="s">
        <v>26</v>
      </c>
      <c r="D18" s="35">
        <v>400</v>
      </c>
      <c r="E18" s="35">
        <v>400</v>
      </c>
      <c r="F18" s="33">
        <f t="shared" si="6"/>
        <v>0</v>
      </c>
      <c r="G18" s="34">
        <f t="shared" si="0"/>
        <v>0</v>
      </c>
      <c r="H18" s="18"/>
      <c r="I18" s="60"/>
      <c r="J18" s="20" t="s">
        <v>22</v>
      </c>
      <c r="K18" s="35">
        <v>500</v>
      </c>
      <c r="L18" s="35">
        <v>500</v>
      </c>
      <c r="M18" s="42">
        <f t="shared" si="11"/>
        <v>0</v>
      </c>
      <c r="N18" s="43">
        <f t="shared" si="12"/>
        <v>0</v>
      </c>
    </row>
    <row r="19" spans="1:15" ht="18" customHeight="1" x14ac:dyDescent="0.15">
      <c r="A19" s="16" t="s">
        <v>0</v>
      </c>
      <c r="B19" s="67" t="s">
        <v>39</v>
      </c>
      <c r="C19" s="67"/>
      <c r="D19" s="35">
        <v>5500</v>
      </c>
      <c r="E19" s="35">
        <v>5500</v>
      </c>
      <c r="F19" s="36">
        <f t="shared" si="6"/>
        <v>0</v>
      </c>
      <c r="G19" s="37">
        <f t="shared" si="0"/>
        <v>0</v>
      </c>
      <c r="H19" s="18"/>
      <c r="I19" s="19" t="s">
        <v>59</v>
      </c>
      <c r="J19" s="20" t="s">
        <v>57</v>
      </c>
      <c r="K19" s="35">
        <f>SUM(K20:K25)</f>
        <v>12772</v>
      </c>
      <c r="L19" s="35">
        <f>SUM(L20:L25)</f>
        <v>11161</v>
      </c>
      <c r="M19" s="42">
        <f t="shared" si="11"/>
        <v>-1611</v>
      </c>
      <c r="N19" s="43">
        <f t="shared" si="12"/>
        <v>-12.613529595991229</v>
      </c>
    </row>
    <row r="20" spans="1:15" ht="18" customHeight="1" x14ac:dyDescent="0.15">
      <c r="A20" s="18"/>
      <c r="B20" s="19" t="s">
        <v>0</v>
      </c>
      <c r="C20" s="20" t="s">
        <v>1</v>
      </c>
      <c r="D20" s="35">
        <v>0</v>
      </c>
      <c r="E20" s="35">
        <v>0</v>
      </c>
      <c r="F20" s="36">
        <f t="shared" si="6"/>
        <v>0</v>
      </c>
      <c r="G20" s="37">
        <v>0</v>
      </c>
      <c r="H20" s="18"/>
      <c r="I20" s="23"/>
      <c r="J20" s="20" t="s">
        <v>60</v>
      </c>
      <c r="K20" s="35">
        <v>300</v>
      </c>
      <c r="L20" s="35">
        <v>300</v>
      </c>
      <c r="M20" s="42">
        <f t="shared" si="11"/>
        <v>0</v>
      </c>
      <c r="N20" s="43">
        <f t="shared" si="12"/>
        <v>0</v>
      </c>
      <c r="O20" s="15"/>
    </row>
    <row r="21" spans="1:15" ht="18" customHeight="1" x14ac:dyDescent="0.15">
      <c r="A21" s="21"/>
      <c r="B21" s="58"/>
      <c r="C21" s="20" t="s">
        <v>44</v>
      </c>
      <c r="D21" s="35">
        <v>5500</v>
      </c>
      <c r="E21" s="35">
        <v>5500</v>
      </c>
      <c r="F21" s="36">
        <f t="shared" si="6"/>
        <v>0</v>
      </c>
      <c r="G21" s="37">
        <f t="shared" si="0"/>
        <v>0</v>
      </c>
      <c r="H21" s="18"/>
      <c r="I21" s="23"/>
      <c r="J21" s="20" t="s">
        <v>10</v>
      </c>
      <c r="K21" s="35">
        <v>3771</v>
      </c>
      <c r="L21" s="35">
        <v>3227</v>
      </c>
      <c r="M21" s="42">
        <f t="shared" si="11"/>
        <v>-544</v>
      </c>
      <c r="N21" s="43">
        <f t="shared" si="12"/>
        <v>-14.425881728984354</v>
      </c>
      <c r="O21" s="15"/>
    </row>
    <row r="22" spans="1:15" ht="18" customHeight="1" x14ac:dyDescent="0.15">
      <c r="A22" s="16" t="s">
        <v>2</v>
      </c>
      <c r="B22" s="67" t="s">
        <v>39</v>
      </c>
      <c r="C22" s="67"/>
      <c r="D22" s="38">
        <f>D23+D24</f>
        <v>5786</v>
      </c>
      <c r="E22" s="38">
        <f>E23+E24</f>
        <v>5533</v>
      </c>
      <c r="F22" s="36">
        <f t="shared" si="6"/>
        <v>-253</v>
      </c>
      <c r="G22" s="37">
        <f t="shared" si="0"/>
        <v>-4.3726235741444865</v>
      </c>
      <c r="H22" s="18"/>
      <c r="I22" s="23"/>
      <c r="J22" s="20" t="s">
        <v>11</v>
      </c>
      <c r="K22" s="35">
        <v>1304</v>
      </c>
      <c r="L22" s="35">
        <v>1204</v>
      </c>
      <c r="M22" s="42">
        <f t="shared" si="7"/>
        <v>-100</v>
      </c>
      <c r="N22" s="43">
        <f t="shared" si="8"/>
        <v>-7.6687116564417179</v>
      </c>
      <c r="O22" s="17"/>
    </row>
    <row r="23" spans="1:15" ht="18" customHeight="1" x14ac:dyDescent="0.15">
      <c r="A23" s="18"/>
      <c r="B23" s="19" t="s">
        <v>2</v>
      </c>
      <c r="C23" s="20" t="s">
        <v>45</v>
      </c>
      <c r="D23" s="35">
        <v>896</v>
      </c>
      <c r="E23" s="35">
        <v>643</v>
      </c>
      <c r="F23" s="36">
        <f t="shared" si="6"/>
        <v>-253</v>
      </c>
      <c r="G23" s="37">
        <f>(F23/D23)*100</f>
        <v>-28.236607142857146</v>
      </c>
      <c r="H23" s="18"/>
      <c r="I23" s="23"/>
      <c r="J23" s="20" t="s">
        <v>12</v>
      </c>
      <c r="K23" s="35">
        <v>2241</v>
      </c>
      <c r="L23" s="35">
        <v>2330</v>
      </c>
      <c r="M23" s="42">
        <f t="shared" si="7"/>
        <v>89</v>
      </c>
      <c r="N23" s="43">
        <f t="shared" si="8"/>
        <v>3.971441320838911</v>
      </c>
      <c r="O23" s="17"/>
    </row>
    <row r="24" spans="1:15" ht="18" customHeight="1" x14ac:dyDescent="0.15">
      <c r="A24" s="21"/>
      <c r="B24" s="22"/>
      <c r="C24" s="20" t="s">
        <v>47</v>
      </c>
      <c r="D24" s="35">
        <v>4890</v>
      </c>
      <c r="E24" s="35">
        <v>4890</v>
      </c>
      <c r="F24" s="36">
        <f t="shared" si="6"/>
        <v>0</v>
      </c>
      <c r="G24" s="37">
        <f>(F24/D24)*100</f>
        <v>0</v>
      </c>
      <c r="H24" s="18"/>
      <c r="I24" s="23"/>
      <c r="J24" s="20" t="s">
        <v>23</v>
      </c>
      <c r="K24" s="35">
        <v>4556</v>
      </c>
      <c r="L24" s="35">
        <v>3500</v>
      </c>
      <c r="M24" s="42">
        <f t="shared" si="7"/>
        <v>-1056</v>
      </c>
      <c r="N24" s="43">
        <f t="shared" si="8"/>
        <v>-23.17822651448639</v>
      </c>
      <c r="O24" s="17"/>
    </row>
    <row r="25" spans="1:15" ht="18" customHeight="1" x14ac:dyDescent="0.15">
      <c r="A25" s="16" t="s">
        <v>3</v>
      </c>
      <c r="B25" s="67" t="s">
        <v>39</v>
      </c>
      <c r="C25" s="67"/>
      <c r="D25" s="35">
        <v>1505</v>
      </c>
      <c r="E25" s="35">
        <f>SUM(E26:E27)</f>
        <v>1505</v>
      </c>
      <c r="F25" s="36">
        <f t="shared" si="6"/>
        <v>0</v>
      </c>
      <c r="G25" s="37">
        <f t="shared" si="0"/>
        <v>0</v>
      </c>
      <c r="H25" s="21"/>
      <c r="I25" s="22"/>
      <c r="J25" s="20" t="s">
        <v>24</v>
      </c>
      <c r="K25" s="35">
        <v>600</v>
      </c>
      <c r="L25" s="35">
        <v>600</v>
      </c>
      <c r="M25" s="42">
        <f t="shared" si="7"/>
        <v>0</v>
      </c>
      <c r="N25" s="43">
        <f t="shared" si="8"/>
        <v>0</v>
      </c>
      <c r="O25" s="15"/>
    </row>
    <row r="26" spans="1:15" ht="18" customHeight="1" x14ac:dyDescent="0.15">
      <c r="A26" s="18"/>
      <c r="B26" s="19" t="s">
        <v>3</v>
      </c>
      <c r="C26" s="20" t="s">
        <v>33</v>
      </c>
      <c r="D26" s="35">
        <v>5</v>
      </c>
      <c r="E26" s="35">
        <v>5</v>
      </c>
      <c r="F26" s="36">
        <f t="shared" ref="F26:F27" si="13">E26-D26</f>
        <v>0</v>
      </c>
      <c r="G26" s="37">
        <f>(F26/D26)*100</f>
        <v>0</v>
      </c>
      <c r="H26" s="16" t="s">
        <v>46</v>
      </c>
      <c r="I26" s="67" t="s">
        <v>53</v>
      </c>
      <c r="J26" s="67"/>
      <c r="K26" s="35">
        <f>SUM(K27:K29)</f>
        <v>200</v>
      </c>
      <c r="L26" s="35">
        <f>SUM(L27:L29)</f>
        <v>2122</v>
      </c>
      <c r="M26" s="42">
        <f t="shared" si="7"/>
        <v>1922</v>
      </c>
      <c r="N26" s="43">
        <f t="shared" si="8"/>
        <v>961</v>
      </c>
      <c r="O26" s="17"/>
    </row>
    <row r="27" spans="1:15" ht="18" customHeight="1" thickBot="1" x14ac:dyDescent="0.2">
      <c r="A27" s="46"/>
      <c r="B27" s="25"/>
      <c r="C27" s="24" t="s">
        <v>32</v>
      </c>
      <c r="D27" s="47">
        <v>1500</v>
      </c>
      <c r="E27" s="47">
        <v>1500</v>
      </c>
      <c r="F27" s="39">
        <f t="shared" si="13"/>
        <v>0</v>
      </c>
      <c r="G27" s="40">
        <f t="shared" ref="G27" si="14">(F27/D27)*100</f>
        <v>0</v>
      </c>
      <c r="H27" s="46"/>
      <c r="I27" s="24" t="s">
        <v>13</v>
      </c>
      <c r="J27" s="24" t="s">
        <v>61</v>
      </c>
      <c r="K27" s="47">
        <v>0</v>
      </c>
      <c r="L27" s="47">
        <v>100</v>
      </c>
      <c r="M27" s="44">
        <f t="shared" si="7"/>
        <v>100</v>
      </c>
      <c r="N27" s="45">
        <v>400</v>
      </c>
    </row>
    <row r="28" spans="1:15" ht="18" customHeight="1" x14ac:dyDescent="0.15">
      <c r="A28" s="9"/>
      <c r="B28" s="68"/>
      <c r="C28" s="68"/>
      <c r="D28" s="26"/>
      <c r="E28" s="26"/>
      <c r="F28" s="27"/>
      <c r="G28" s="28"/>
      <c r="H28" s="48"/>
      <c r="I28" s="62"/>
      <c r="J28" s="52" t="s">
        <v>14</v>
      </c>
      <c r="K28" s="53">
        <v>100</v>
      </c>
      <c r="L28" s="53">
        <v>1900</v>
      </c>
      <c r="M28" s="49">
        <f t="shared" si="7"/>
        <v>1800</v>
      </c>
      <c r="N28" s="50">
        <f t="shared" si="8"/>
        <v>1800</v>
      </c>
    </row>
    <row r="29" spans="1:15" ht="18" customHeight="1" x14ac:dyDescent="0.15">
      <c r="A29" s="9"/>
      <c r="B29" s="9"/>
      <c r="C29" s="9"/>
      <c r="D29" s="26"/>
      <c r="E29" s="26"/>
      <c r="F29" s="27"/>
      <c r="G29" s="28"/>
      <c r="H29" s="21"/>
      <c r="I29" s="22"/>
      <c r="J29" s="20" t="s">
        <v>15</v>
      </c>
      <c r="K29" s="35">
        <v>100</v>
      </c>
      <c r="L29" s="35">
        <v>122</v>
      </c>
      <c r="M29" s="42">
        <f t="shared" si="7"/>
        <v>22</v>
      </c>
      <c r="N29" s="43">
        <f t="shared" si="8"/>
        <v>22</v>
      </c>
    </row>
    <row r="30" spans="1:15" ht="18" customHeight="1" x14ac:dyDescent="0.15">
      <c r="A30" s="9"/>
      <c r="B30" s="9"/>
      <c r="C30" s="9"/>
      <c r="D30" s="26"/>
      <c r="E30" s="26"/>
      <c r="F30" s="27"/>
      <c r="G30" s="28"/>
      <c r="H30" s="16" t="s">
        <v>62</v>
      </c>
      <c r="I30" s="67" t="s">
        <v>53</v>
      </c>
      <c r="J30" s="67"/>
      <c r="K30" s="35">
        <f>K31+K32+K33</f>
        <v>79857</v>
      </c>
      <c r="L30" s="35">
        <f>L31+L32+L33</f>
        <v>82991</v>
      </c>
      <c r="M30" s="42">
        <f t="shared" si="7"/>
        <v>3134</v>
      </c>
      <c r="N30" s="43">
        <f t="shared" si="8"/>
        <v>3.9245150706888561</v>
      </c>
    </row>
    <row r="31" spans="1:15" ht="18" customHeight="1" x14ac:dyDescent="0.15">
      <c r="A31" s="9"/>
      <c r="B31" s="9"/>
      <c r="C31" s="9"/>
      <c r="D31" s="26"/>
      <c r="E31" s="26"/>
      <c r="F31" s="27"/>
      <c r="G31" s="28"/>
      <c r="H31" s="18"/>
      <c r="I31" s="19" t="s">
        <v>62</v>
      </c>
      <c r="J31" s="20" t="s">
        <v>67</v>
      </c>
      <c r="K31" s="35">
        <v>2700</v>
      </c>
      <c r="L31" s="35">
        <v>3000</v>
      </c>
      <c r="M31" s="42">
        <f t="shared" ref="M31" si="15">L31-K31</f>
        <v>300</v>
      </c>
      <c r="N31" s="43">
        <v>100</v>
      </c>
    </row>
    <row r="32" spans="1:15" ht="18" customHeight="1" x14ac:dyDescent="0.15">
      <c r="A32" s="9"/>
      <c r="B32" s="68"/>
      <c r="C32" s="68"/>
      <c r="D32" s="26"/>
      <c r="E32" s="26"/>
      <c r="F32" s="27"/>
      <c r="G32" s="28"/>
      <c r="H32" s="18"/>
      <c r="I32" s="23"/>
      <c r="J32" s="20" t="s">
        <v>19</v>
      </c>
      <c r="K32" s="35">
        <v>54312</v>
      </c>
      <c r="L32" s="35">
        <v>57536</v>
      </c>
      <c r="M32" s="42">
        <f t="shared" si="7"/>
        <v>3224</v>
      </c>
      <c r="N32" s="43">
        <f t="shared" si="8"/>
        <v>5.93607305936073</v>
      </c>
    </row>
    <row r="33" spans="1:14" ht="18" customHeight="1" x14ac:dyDescent="0.15">
      <c r="A33" s="9"/>
      <c r="B33" s="9"/>
      <c r="C33" s="9"/>
      <c r="D33" s="10"/>
      <c r="E33" s="10"/>
      <c r="F33" s="27"/>
      <c r="G33" s="28"/>
      <c r="H33" s="21"/>
      <c r="I33" s="61"/>
      <c r="J33" s="51" t="s">
        <v>49</v>
      </c>
      <c r="K33" s="35">
        <v>22845</v>
      </c>
      <c r="L33" s="35">
        <v>22455</v>
      </c>
      <c r="M33" s="42">
        <f t="shared" ref="M33" si="16">L33-K33</f>
        <v>-390</v>
      </c>
      <c r="N33" s="43">
        <f>(M33/K33)*100</f>
        <v>-1.7071569271175313</v>
      </c>
    </row>
    <row r="34" spans="1:14" ht="18" customHeight="1" x14ac:dyDescent="0.15">
      <c r="C34" s="9"/>
      <c r="D34" s="10"/>
      <c r="E34" s="10"/>
      <c r="F34" s="29"/>
      <c r="G34" s="30"/>
      <c r="H34" s="16" t="s">
        <v>63</v>
      </c>
      <c r="I34" s="67" t="s">
        <v>53</v>
      </c>
      <c r="J34" s="67"/>
      <c r="K34" s="35">
        <v>100</v>
      </c>
      <c r="L34" s="35">
        <v>100</v>
      </c>
      <c r="M34" s="42">
        <f t="shared" si="7"/>
        <v>0</v>
      </c>
      <c r="N34" s="43">
        <f t="shared" si="8"/>
        <v>0</v>
      </c>
    </row>
    <row r="35" spans="1:14" ht="18" customHeight="1" x14ac:dyDescent="0.15">
      <c r="G35" s="31"/>
      <c r="H35" s="21"/>
      <c r="I35" s="20" t="s">
        <v>16</v>
      </c>
      <c r="J35" s="20" t="s">
        <v>16</v>
      </c>
      <c r="K35" s="35">
        <v>100</v>
      </c>
      <c r="L35" s="35">
        <v>100</v>
      </c>
      <c r="M35" s="42">
        <f t="shared" si="7"/>
        <v>0</v>
      </c>
      <c r="N35" s="43">
        <f>(M35/K35)*100</f>
        <v>0</v>
      </c>
    </row>
    <row r="36" spans="1:14" ht="18" customHeight="1" x14ac:dyDescent="0.15">
      <c r="H36" s="65" t="s">
        <v>66</v>
      </c>
      <c r="I36" s="67" t="s">
        <v>39</v>
      </c>
      <c r="J36" s="67"/>
      <c r="K36" s="35">
        <v>296</v>
      </c>
      <c r="L36" s="35">
        <v>122</v>
      </c>
      <c r="M36" s="42">
        <f t="shared" si="7"/>
        <v>-174</v>
      </c>
      <c r="N36" s="43">
        <f t="shared" si="8"/>
        <v>-58.783783783783782</v>
      </c>
    </row>
    <row r="37" spans="1:14" ht="18" customHeight="1" x14ac:dyDescent="0.15">
      <c r="H37" s="66"/>
      <c r="I37" s="63" t="s">
        <v>65</v>
      </c>
      <c r="J37" s="20" t="s">
        <v>64</v>
      </c>
      <c r="K37" s="35">
        <v>100</v>
      </c>
      <c r="L37" s="35">
        <v>100</v>
      </c>
      <c r="M37" s="42">
        <f t="shared" si="7"/>
        <v>0</v>
      </c>
      <c r="N37" s="43">
        <f t="shared" si="8"/>
        <v>0</v>
      </c>
    </row>
    <row r="38" spans="1:14" ht="18" customHeight="1" thickBot="1" x14ac:dyDescent="0.2">
      <c r="H38" s="46"/>
      <c r="I38" s="64"/>
      <c r="J38" s="24" t="s">
        <v>20</v>
      </c>
      <c r="K38" s="47">
        <v>196</v>
      </c>
      <c r="L38" s="47">
        <v>22</v>
      </c>
      <c r="M38" s="44">
        <f t="shared" si="7"/>
        <v>-174</v>
      </c>
      <c r="N38" s="45">
        <f t="shared" si="8"/>
        <v>-88.775510204081627</v>
      </c>
    </row>
    <row r="39" spans="1:14" ht="20.100000000000001" customHeight="1" x14ac:dyDescent="0.15"/>
  </sheetData>
  <mergeCells count="34">
    <mergeCell ref="C1:K2"/>
    <mergeCell ref="A3:N3"/>
    <mergeCell ref="M4:N4"/>
    <mergeCell ref="A5:G5"/>
    <mergeCell ref="H5:N5"/>
    <mergeCell ref="B16:C16"/>
    <mergeCell ref="F6:G6"/>
    <mergeCell ref="H6:H7"/>
    <mergeCell ref="I6:I7"/>
    <mergeCell ref="J6:J7"/>
    <mergeCell ref="B6:B7"/>
    <mergeCell ref="C6:C7"/>
    <mergeCell ref="D6:D7"/>
    <mergeCell ref="E6:E7"/>
    <mergeCell ref="B9:C9"/>
    <mergeCell ref="I9:J9"/>
    <mergeCell ref="M6:N6"/>
    <mergeCell ref="A8:C8"/>
    <mergeCell ref="H8:J8"/>
    <mergeCell ref="B11:C11"/>
    <mergeCell ref="K6:K7"/>
    <mergeCell ref="L6:L7"/>
    <mergeCell ref="A6:A7"/>
    <mergeCell ref="I37:I38"/>
    <mergeCell ref="H36:H37"/>
    <mergeCell ref="I36:J36"/>
    <mergeCell ref="B19:C19"/>
    <mergeCell ref="B22:C22"/>
    <mergeCell ref="B25:C25"/>
    <mergeCell ref="B28:C28"/>
    <mergeCell ref="B32:C32"/>
    <mergeCell ref="I26:J26"/>
    <mergeCell ref="I30:J30"/>
    <mergeCell ref="I34:J3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&amp;C&lt;&amp;P&gt;</oddFooter>
  </headerFooter>
  <rowBreaks count="2" manualBreakCount="2">
    <brk id="27" max="1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24년  총괄</vt:lpstr>
      <vt:lpstr>'24년  총괄'!Print_Area</vt:lpstr>
      <vt:lpstr>'24년  총괄'!Print_Titles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2023-11-13T07:42:27Z</cp:lastPrinted>
  <dcterms:created xsi:type="dcterms:W3CDTF">2007-09-01T04:02:05Z</dcterms:created>
  <dcterms:modified xsi:type="dcterms:W3CDTF">2024-01-02T10:13:14Z</dcterms:modified>
</cp:coreProperties>
</file>